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Лист1!$2:$4</definedName>
    <definedName name="_xlnm.Print_Area" localSheetId="0">Лист1!$A$1:$S$177</definedName>
  </definedNames>
  <calcPr calcId="125725" iterate="1"/>
</workbook>
</file>

<file path=xl/calcChain.xml><?xml version="1.0" encoding="utf-8"?>
<calcChain xmlns="http://schemas.openxmlformats.org/spreadsheetml/2006/main">
  <c r="F40" i="1"/>
  <c r="J121"/>
  <c r="K122" s="1"/>
  <c r="E39"/>
  <c r="E85" l="1"/>
  <c r="E82"/>
  <c r="F86" s="1"/>
  <c r="J161"/>
  <c r="K162" s="1"/>
  <c r="J157"/>
  <c r="D32" l="1"/>
  <c r="E74" l="1"/>
  <c r="E70"/>
  <c r="F75" s="1"/>
  <c r="E62"/>
  <c r="F63" s="1"/>
  <c r="E59"/>
  <c r="J152"/>
  <c r="K153" s="1"/>
  <c r="J146"/>
  <c r="J141"/>
  <c r="K142" s="1"/>
  <c r="J137"/>
  <c r="J109" l="1"/>
  <c r="E51" l="1"/>
  <c r="E47"/>
  <c r="F52" s="1"/>
  <c r="E13" l="1"/>
  <c r="E27" l="1"/>
  <c r="J132" l="1"/>
  <c r="K133" s="1"/>
  <c r="J126"/>
  <c r="J103"/>
  <c r="J91"/>
  <c r="K104" l="1"/>
  <c r="E17"/>
  <c r="E11"/>
  <c r="K174" l="1"/>
  <c r="F18"/>
  <c r="M182"/>
  <c r="M181"/>
  <c r="S175" l="1"/>
  <c r="M183"/>
</calcChain>
</file>

<file path=xl/sharedStrings.xml><?xml version="1.0" encoding="utf-8"?>
<sst xmlns="http://schemas.openxmlformats.org/spreadsheetml/2006/main" count="2134" uniqueCount="176">
  <si>
    <t>значение целевого показателя</t>
  </si>
  <si>
    <t>План (Цп)</t>
  </si>
  <si>
    <t>Факт (Цф)</t>
  </si>
  <si>
    <t xml:space="preserve">ОБ </t>
  </si>
  <si>
    <t>ФБ</t>
  </si>
  <si>
    <t>Внб</t>
  </si>
  <si>
    <t>№ п/п</t>
  </si>
  <si>
    <t xml:space="preserve">СДцпа (b)=(Цфп/п)/(Цпп/п)
или
СДцпа(b)
=(Цпп/п)/(Цфп/п)
</t>
  </si>
  <si>
    <t>Степень достижения целевых показателей структурных элементов подпрограммы/ целей ГП</t>
  </si>
  <si>
    <t>Степень соответствия запланированному уровню затрат п/п, ГП</t>
  </si>
  <si>
    <t>Подпрограмма 3 «Информационные технологии и управление развитием отрасли»</t>
  </si>
  <si>
    <t>x</t>
  </si>
  <si>
    <t>Процессная часть</t>
  </si>
  <si>
    <t>Проектная часть</t>
  </si>
  <si>
    <t>2.</t>
  </si>
  <si>
    <t>4.</t>
  </si>
  <si>
    <t>I этап Оценка подпрограмм государственной программы</t>
  </si>
  <si>
    <t>Наименование подпрограммы, целевых показателей, структурных элементов</t>
  </si>
  <si>
    <t xml:space="preserve">Степень выполнения (невыполнения) структурных элементов п/п, ГП </t>
  </si>
  <si>
    <t xml:space="preserve">        СД цп п/п = k1*  (∑_(s=1)^A▒(СДцпsпчп/п)/пt)/A+                                                               (∑_(z=1)^B▒〖CДцпzпроц чп/п/п〗)/В
0,6*среднеарифмет. значение по 
показателям проектной части +
0,4* среднеарифметическое значение
по показателям процессной части
</t>
  </si>
  <si>
    <t>6.1.</t>
  </si>
  <si>
    <t xml:space="preserve">Для ГП среднеарифметоческое значение достижения 
целей ГП
</t>
  </si>
  <si>
    <t xml:space="preserve">СВсэ=(∑_(i=1)^z▒CВpi)/m
Степень выполнения результатов проекта/мероприятий процессной части расчитывается как среднеарифметическое значение по всем результатам проекта (мероприятия)
</t>
  </si>
  <si>
    <t xml:space="preserve">Плановое значение результата
(средне-арифметическое значение)
</t>
  </si>
  <si>
    <t xml:space="preserve">Фактическое значение результата
(средне-арифметическое значение
</t>
  </si>
  <si>
    <t xml:space="preserve">Степень выполнения СВсэп/п=
(СВП+СВпр)/2
</t>
  </si>
  <si>
    <t>Степень выполнения</t>
  </si>
  <si>
    <t xml:space="preserve">Рф/Рп
Фактические расходы к БА (в соответствии с ЗСО от 22.12.2023)
</t>
  </si>
  <si>
    <t xml:space="preserve">Рф/Рп
Фактические расходы к плановым расходам, предусмотренным в действующей редакции
</t>
  </si>
  <si>
    <t xml:space="preserve">ССузп/п=(∑_(i=1)^n▒Рфi/Рпi)/n или ССузп/п=(1+∑_(i=1)^(n-1)▒Рфi/Рпi)/n или
 ССузп/п=(2+∑_(i=1)^(n-2)▒Рфi/Рпi)/n
</t>
  </si>
  <si>
    <t>Оценка эффективности подпрограммы</t>
  </si>
  <si>
    <t>Оценка эффективности ГП</t>
  </si>
  <si>
    <t xml:space="preserve">ОЭ п/п = 0,5*СДцп п/п+0,3*ССузп/п+0,2*Свсэп/п
0,5*гр6+0,3*гр.16+0,2*гр. 10
</t>
  </si>
  <si>
    <t xml:space="preserve">ОЭ г/п=0,3*СДцг/п+0,3*СДцпп/п+0,2*ССузг/п+
0,2*Свсэг/п
0,3*гр.6.1+0,3*гр.6+0,2*гр 16+
0,2*гр10
</t>
  </si>
  <si>
    <t>ОЦЕНКА СТЕПЕНИ ДОСТИЖЕНИЯ ЦЕЛЕВЫХ ПОКАЗАТЕЛЕЙ ПОДПРОГРАММ</t>
  </si>
  <si>
    <t>Показатели проектной части</t>
  </si>
  <si>
    <t xml:space="preserve">Итого по показателям проектной части подпрограммы 1 (среднеарифметическое значение)
</t>
  </si>
  <si>
    <t>1.4.</t>
  </si>
  <si>
    <t>Показатели процессной части</t>
  </si>
  <si>
    <t xml:space="preserve">1.1. </t>
  </si>
  <si>
    <t>1.5.</t>
  </si>
  <si>
    <t xml:space="preserve">Итого по показателям процессной части подпрограммы 1 (среднеарифметическое значение)
</t>
  </si>
  <si>
    <t xml:space="preserve">Итого по показателям проектной части подпрограммы 2 (среднеарифметическое значение)
</t>
  </si>
  <si>
    <t>2.1.</t>
  </si>
  <si>
    <t>2.2.</t>
  </si>
  <si>
    <t>2.3.</t>
  </si>
  <si>
    <t>2.4.</t>
  </si>
  <si>
    <t xml:space="preserve">Итого по показателям процессной части подпрограммы 2 (среднеарифметическое значение)
</t>
  </si>
  <si>
    <t>3.1.</t>
  </si>
  <si>
    <t>3.2.</t>
  </si>
  <si>
    <t>3.3.</t>
  </si>
  <si>
    <t>3.4.</t>
  </si>
  <si>
    <t xml:space="preserve">Итого по показателям проектной части подпрограммы 3 (среднеарифметическое значение)
</t>
  </si>
  <si>
    <t xml:space="preserve">Итого по показателям процессной части подпрограммы 3 (среднеарифметическое значение)
</t>
  </si>
  <si>
    <t xml:space="preserve">Итого по показателям подпрограммы 1
</t>
  </si>
  <si>
    <t xml:space="preserve">Итого по показателям подпрограммы 2
</t>
  </si>
  <si>
    <t xml:space="preserve">Итого по показателям подпрограммы 3
</t>
  </si>
  <si>
    <t>ОЦЕНКА СТЕПЕНИ ВЫПОЛНЕНИЯ СТРУКТУРНЫХ ЭЛЕМЕНТОВ ПОДПРОГРАММ</t>
  </si>
  <si>
    <t xml:space="preserve">Итого по проектной части подпрограммы 1 (среднеарифметическое значение по всем РП)
</t>
  </si>
  <si>
    <t xml:space="preserve">Итого по процессной части подпрограммы 1 (среднеарифметическое значение по всем мероприятиям)
</t>
  </si>
  <si>
    <t xml:space="preserve">Итого по проектной части подпрограммы 2 (среднеарифметическое значение по всем РП)
</t>
  </si>
  <si>
    <t xml:space="preserve">Итого по процессной части подпрограммы 2 (среднеарифметическое значение по всем мероприятиям)
</t>
  </si>
  <si>
    <t xml:space="preserve">Итого по проектной части подпрограммы 3 (среднеарифметическое значение по всем РП)
</t>
  </si>
  <si>
    <t xml:space="preserve">Итого по процессной части подпрограммы 3 (среднеарифметическое значение по всем мероприятиям)
</t>
  </si>
  <si>
    <t>Иные безвомездные поступления целевой направленности</t>
  </si>
  <si>
    <t xml:space="preserve">ГВнбФ </t>
  </si>
  <si>
    <t xml:space="preserve">Итого по подпрограмме 1
</t>
  </si>
  <si>
    <t xml:space="preserve">Итого по подпрограмме 2
</t>
  </si>
  <si>
    <t xml:space="preserve">Итого по подпрограмме 3
</t>
  </si>
  <si>
    <t xml:space="preserve">1. </t>
  </si>
  <si>
    <t xml:space="preserve">3. </t>
  </si>
  <si>
    <t xml:space="preserve">5. </t>
  </si>
  <si>
    <t xml:space="preserve">Итого по целям ГП (среднеарифметическое значение)
</t>
  </si>
  <si>
    <t>Государственная программа</t>
  </si>
  <si>
    <t>ОЦЕНКА СТЕПЕНИ СООТВЕТСТВИЯ ЗАПЛАНИРОВАННОМУ УРОВНЮ ЗАТРАТ ГОСУДАРСТВЕННОЙ ПРОГРАММЫ</t>
  </si>
  <si>
    <t>ОЦЕНКА СТЕПЕНИ ВЫПОЛНЕНИЯ СТРУКТУРНЫХ ЭЛЕМЕНТОВ ГОСУДАРСТВЕННОЙ ПРОГРАММЫ</t>
  </si>
  <si>
    <t xml:space="preserve">Итого по показателям подпрограмм ГП (среднеарифметическое значение по показателям подпрограмм)
</t>
  </si>
  <si>
    <t xml:space="preserve">Итого по структурным элементам ГП (среднеарифметическое значение по подпрограммам)
</t>
  </si>
  <si>
    <t>ОЦЕНКА ЭФФЕКТИВНОСТИ ГОСУДАРСТВЕННОЙ ПРОГРАММЫ</t>
  </si>
  <si>
    <t>2.5.</t>
  </si>
  <si>
    <t>2.6.</t>
  </si>
  <si>
    <t>Подпрограмма 2 «Развитие и обеспечение сохранности сети автомобильных дорог Саратовской области»</t>
  </si>
  <si>
    <t>Доля протяженности дорожной сети городской агломерации, соответствующая нормативным требованиям к их транспортно-эксплуатационному состоянию</t>
  </si>
  <si>
    <t xml:space="preserve"> Количество размещенных автоматических пунктов весогабаритного контроля транспортных средств на автомобильных дорогах регионального или межмуниципального значения (нарастающим итогом) </t>
  </si>
  <si>
    <t xml:space="preserve">Доля отечественного оборудования (товаров, работ, услуг) в общем объеме закупок
</t>
  </si>
  <si>
    <t xml:space="preserve">Осуществлено строительство и реконструкция автомобильных дорог регионального или межмуниципального, местного значения (накопленным итогом)
</t>
  </si>
  <si>
    <t>Протяженность приведенных в нормативное состояние искусственных сооружений на автомобильных дорогах регионального или межмуниципального и местного значения (накопленным итогом)</t>
  </si>
  <si>
    <t xml:space="preserve">Осуществлены мероприятия по дорожной деятельности в отношении автомобильных дорог общего пользования местного значения и искусственных сооружений на них (Жасминка)
</t>
  </si>
  <si>
    <t xml:space="preserve"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 в результате строительства новых автомобильных дорог, в том числе:
</t>
  </si>
  <si>
    <t xml:space="preserve">сети автомобильных дорог общего пользования регионального, межмуниципального значения
</t>
  </si>
  <si>
    <t xml:space="preserve">сети автомобильных дорог общего пользования местного значения (Ласточкино)
</t>
  </si>
  <si>
    <t>Прирост протяженности сети автомобильных дорог общего пользования регионального, межмуниципального и местного значения на территории Саратовской области,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дорог, в том числе:</t>
  </si>
  <si>
    <t>сети автомобильных дорог общего пользования регионального, межмуниципального значения</t>
  </si>
  <si>
    <t>сети автомобильных дорог общего пользования местного значения</t>
  </si>
  <si>
    <t xml:space="preserve">Протяженность отремонтированных искуссвенных сооружений </t>
  </si>
  <si>
    <t>Доля протяженности автомобильных дорог общего пользования регионального или межмуниципального, а также местного значения, соответствующих нормативным требованиям к транспортно-эксплуатационным показателям</t>
  </si>
  <si>
    <t>Прирост протяженности сети автомобильных дорог общего пользования местного значения на территории Саратовской области, соответствующая нормативным требованиям к транспортно-эксплуатационным показателям, в результате дорожной деятельности в границах населенных пунктов сельских поселений области</t>
  </si>
  <si>
    <t xml:space="preserve">Выполнены проектно-изыскательские, научно-исследовательские, опытно-конструкторские работы по объектам строительства и реконструкции на автомобильных дорогах общего пользования регионального и межмуниципального значения и искусственных сооружений на них, находящихся в государственной собственности области
</t>
  </si>
  <si>
    <t xml:space="preserve">Подпрограмма 1 «Модернизация и развитие транспортного комплекса Саратовской области»
</t>
  </si>
  <si>
    <t xml:space="preserve">1.2. </t>
  </si>
  <si>
    <t>1.3.</t>
  </si>
  <si>
    <t>Уровень технической обеспеченности информационных систем
и оборудования министерства транспорта и дорожного хозяйства области
(ежегодно)</t>
  </si>
  <si>
    <t>Повышение коэффициента выпуска подвижного состава городского наземного электрического транспорта (ежегодно)</t>
  </si>
  <si>
    <t>Наличие документации на строительство, реконструкцию, капитальный
ремонт и ремонт объектов инфраструктуры городского наземного
электрического транспорта, имеющих положительное заключение</t>
  </si>
  <si>
    <t>Подпрограмма 3 «Повышение безопасности дорожного движения в Саратовской области»</t>
  </si>
  <si>
    <t>Количество выносимых постановлений об административных правонарушениях, выявленных при помощи автоматизированной системы фотовидеофиксации нарушений правил дорожного движения</t>
  </si>
  <si>
    <t>Снижение количества лиц, погибших в результате дорожно-транспортных происшествий</t>
  </si>
  <si>
    <t>Региональный проект (программа) 1.1 в целях выполнения задач федерального
проекта «Развитие общественного транспорта»</t>
  </si>
  <si>
    <t>Мероприятие 1.2 «Обеспечение перевозок пассажиров речным транспортом»</t>
  </si>
  <si>
    <t xml:space="preserve">Мероприятие 1.3 «Обеспечение перевозок пассажиров автомобильным транспортом»
</t>
  </si>
  <si>
    <t>Мероприятие 1.4 «Обеспечение перевозок пассажиров железнодорожным
транспортом»</t>
  </si>
  <si>
    <t xml:space="preserve">Мероприятие 1.5 «Обеспечение организации транспортного обслуживания
населения на территории
области»
</t>
  </si>
  <si>
    <t xml:space="preserve">Мероприятие 1.6 «Модернизация и техническое обеспечение функционирования информационно-технологической инфраструктуры
министерства транспорта и дорожного хозяйства области»
</t>
  </si>
  <si>
    <t xml:space="preserve">Мероприятие 1.7 «Приобретение транспортными организациями области всех
видов и форм собственности пассажирского подвижного состава»
</t>
  </si>
  <si>
    <t>Мероприятие 1.9 «Обеспечение доступности воздушных перевозок пассажиров»</t>
  </si>
  <si>
    <t>Мероприятие 1.10 «Обновление наземного электрического транспорта для обеспечения организации транспортного обслуживания населения области»</t>
  </si>
  <si>
    <t>Мероприятие 1.14 «Обеспечение бесперебойного функционирования городского наземного электрического транспорта»</t>
  </si>
  <si>
    <t>Мероприятие 1.17 «Реализация крупных социально значимых проектов »</t>
  </si>
  <si>
    <t xml:space="preserve">Региональный проект 2.1 в целях выполнения задач федерального проекта «Региональная и местная дорожная сеть»
</t>
  </si>
  <si>
    <t>Региональный проект 2.2 в целях выполнения задач федерального проекта «Общесистемные меры развития дорожного хозяйства»</t>
  </si>
  <si>
    <t>Мероприятие 2.1 «Строительство и реконструкция автомобильных дорог общего пользования регионального и межмуниципального значения, мостов и мостовых переходов, находящихся в государственной собственности области, за счет средств областного дорожного фонда»</t>
  </si>
  <si>
    <t xml:space="preserve">Мероприятие 2.2 «Капитальный ремонт, ремонт и содержание автомобильных
дорог общего пользования регионального и межмуниципального значения, мостов и иных искусственных сооружений на них, находящихся в государственной 
</t>
  </si>
  <si>
    <t>Мероприятие 2.4 «Приобретение дорожной эксплуатационностроительной техники и другого имущества, необходимого для строительства, реконструкции, капитального ремонта, ремонта и содержания автомобильных
дорог общего пользования регионального или межмуниципального значения, за счет средств областного дорожного фонда»</t>
  </si>
  <si>
    <t xml:space="preserve">Мероприятие 2.23 «Выполнение мероприятий по ремонту автомобильных
дорог общего пользования местного значения в границах городских поселений области за счет средств областного дорожного фонда»
</t>
  </si>
  <si>
    <t>Мероприятие 2.27 «Приведение в нормативное состояние автомобильных
дорог общего пользования регионального и межмуниципального значения за счет средств областного дорожного фонда»</t>
  </si>
  <si>
    <t>Мероприятие 2.31 «Осуществление дорожной деятельности в отношении автомобильных дорог общего пользования местного значения в границах
населенных пунктов сельских поселений за счет средств областного дорожного фонда»</t>
  </si>
  <si>
    <t>Мероприятие 2.33 «Достижение целевых показателей, предусматривающих развитие и увеличение пропускной способности сети автомобильных дорог общего пользования местного значения за счет средств областного дорожного фонда»</t>
  </si>
  <si>
    <t xml:space="preserve">Мероприятие 2.35 «Капитальный ремонт, ремонт и содержание автомобильных дорог общего пользования местного значения за счет
средств областного дорожного фонда»
</t>
  </si>
  <si>
    <t xml:space="preserve">Мероприятие 3.1 «Обеспечение функционирования автоматической системы
фотовидеофиксации нарушений правил дорожного движения на территории
Саратовской области»
</t>
  </si>
  <si>
    <t>Мероприятие 3.2 «Комплексное развитие автоматизированных систем фиксации нарушений правил дорожного движения на территории Саратовской
области» за счет средств областного дорожного фонда»</t>
  </si>
  <si>
    <t xml:space="preserve">Мероприятие 3.3 «Обеспечение функционирования интеллектуальной транспортной системы на территории Саратовской области»
</t>
  </si>
  <si>
    <t xml:space="preserve">3.4. «Информационное сопровождение мероприятий в сфере повышения
безопасности дорожного движения»
</t>
  </si>
  <si>
    <t xml:space="preserve">Подпрограмма4 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
</t>
  </si>
  <si>
    <t>Мероприятие 4.1 «Внедрение единой многофункциональной навигационной геоинформационной платформы с последующей модернизацией существующей системы мониторинга пассажирских перевозок межмуниципального и пригородного сообщения регионального сетевого оператора в сфере навигационной деятельности»</t>
  </si>
  <si>
    <t>Мероприятие 4.2 «Проектирование и оснащение регионального навигационноинформационного центра Саратовской области»</t>
  </si>
  <si>
    <t xml:space="preserve">Итого по процессной части подпрограммы 4 (среднеарифметическое значение по всем мероприятиям)
</t>
  </si>
  <si>
    <t xml:space="preserve">Подпрограмма 5 «Развитие рынка газового моторного топлива в Саратовской области»
</t>
  </si>
  <si>
    <t xml:space="preserve">Мероприятие 5.1 «Приобретение пассажирского автомобильного транспорта,
работающего на газомоторном топливе»
</t>
  </si>
  <si>
    <t>Мероприятие 5.2 «Реализация мероприятий по развитию рынка газомоторного
топлива» (возмещение части затрат по строительству объектов заправки
транспортных средств природным газом)</t>
  </si>
  <si>
    <t>Мероприятие 5.3 «Перевод коммунальной техники на газомоторное топливо»</t>
  </si>
  <si>
    <t>Мероприятие 5.4 «Перевод пассажирского автомобильного транспорта на газомоторное топливо»</t>
  </si>
  <si>
    <t xml:space="preserve">Итого по процессной части подпрограммы 5 (среднеарифметическое значение по всем мероприятиям)
</t>
  </si>
  <si>
    <t xml:space="preserve">Итого по подпрограмме 5
</t>
  </si>
  <si>
    <t xml:space="preserve">Подпрограмма 4«Внедрение спутниковых навигационных технологий с использованием системы ГЛОНАСС и других результатов космической деятельности в интересах социально-экономического и инновационного развития Саратовской области»
</t>
  </si>
  <si>
    <t>Сокращение времени прибытия служб экстренного реагирования на территории Саратовской области, оборудованных системой ГЛОНАСС к месту происшествия (ежегодно)</t>
  </si>
  <si>
    <t>4.1.</t>
  </si>
  <si>
    <t>4.2.</t>
  </si>
  <si>
    <t xml:space="preserve">Итого по показателям процессной части подпрограммы 4 (среднеарифметическое значение)
</t>
  </si>
  <si>
    <t xml:space="preserve">Подпрограмма 5  «Развитие рынка газового моторного топлива в Саратовской области»
</t>
  </si>
  <si>
    <t>5.1.</t>
  </si>
  <si>
    <t>Доля пассажирских автотранспортных средств, использующих компримированный природный газ в качестве газомоторного топлива</t>
  </si>
  <si>
    <t>Доля коммунальной техники, переведенной на газомоторное топливо</t>
  </si>
  <si>
    <t>5.2.</t>
  </si>
  <si>
    <t xml:space="preserve">Итого по показателям процессной части подпрограммы 5 (среднеарифметическое значение)
</t>
  </si>
  <si>
    <t xml:space="preserve">Итого по показателям подпрограммы 5
</t>
  </si>
  <si>
    <t xml:space="preserve">Итого по показателям подпрограммы 4
</t>
  </si>
  <si>
    <t xml:space="preserve">Увеличение объемов транспортных услуг (ежегодно)
</t>
  </si>
  <si>
    <t xml:space="preserve">Доля протяженности автомобильных дорог общего пользования
регионального или межмуниципального значения, соответствующих
нормативным требованиям к транспортноэксплуатационному состоянию,
на 31 декабря отчетного года
</t>
  </si>
  <si>
    <t xml:space="preserve">Сокращение социального риска (число лиц, погибших в дорожно-транспортных происшествиях, на 100 тыс. населения)
</t>
  </si>
  <si>
    <t>Доля всех видов транспортных средств, осуществляющих перевозки пассажиров на территории области, подключенных к региональному навигационно-информационному центру Саратовской области, (ежегодно)</t>
  </si>
  <si>
    <t>Объем реализации природного газа в качестве моторного топлива (ежегодно)</t>
  </si>
  <si>
    <t>Мероприятие 2.34. «Капитальный ремонт и ремонт автомобильных дорог местного значения и искусственных сооружений на них в границах городских округов области, входящих в состав Саратовской агломерации, за счет средств областного дорожного фонда»</t>
  </si>
  <si>
    <t xml:space="preserve">РАСЧЕТ
оценки эффективности реализации государственной программы Саратовской области «Развитие транспортной сиситемы» за 2023 год
</t>
  </si>
  <si>
    <t>Количество пассажиров, перевозимых по территории области всеми видами пассажирского транспорта (ежегодно)</t>
  </si>
  <si>
    <t>Количество перевозимых городским наземным электрическим транспортом в рамках регионального проекта (программы) в целях выролнения задач федерального проекта "Развитие общественного транспорта" (ежегодно)</t>
  </si>
  <si>
    <t xml:space="preserve">Подпрограмма 6 "Развитие зарядной инфраструктуры для быстрой зарядки электрического автомобильного транспорта"
</t>
  </si>
  <si>
    <t>Мероприятие 6.1 "Закупка оборудования для развития зарядной инфраструктуры быстрой зарядки электрического автомобильного транспорта"</t>
  </si>
  <si>
    <t>Мероприятие 6.2 "Технологическое присоединение объектов зарядной инфраструктуры к электрическим сетям для развития зарядной инфраструктуры быстрой зарядки электрического автомобильного транспорт"</t>
  </si>
  <si>
    <t xml:space="preserve">Итого по процессной части подпрограммы 6 (среднеарифметическое значение по всем мероприятиям)
</t>
  </si>
  <si>
    <t xml:space="preserve">Итого по подпрограмме 6
</t>
  </si>
  <si>
    <t xml:space="preserve">Подпрограмма 6 "Развитие зарядной инфраструктуры для быстрой зарядки электрического автомобильного транспорта"
</t>
  </si>
  <si>
    <t>Количество введенных в эксплуатацию объектов зарядной инфраструктуры для быстрой зарядки электрического автомобильного транспорта (ежегодно)</t>
  </si>
  <si>
    <t xml:space="preserve">Итого по показателям подпрограммы 6
</t>
  </si>
  <si>
    <t xml:space="preserve">Итого по показателям процессной части подпрограммы 6 (среднеарифметическое значение)
</t>
  </si>
  <si>
    <t>Вывод: эффективность реализации государственной программы Саратовской области "Развитие транспортной системы" в 2023 году признается средняя (значение = 0,97).</t>
  </si>
  <si>
    <t xml:space="preserve">Мероприятие 2.14 «Решение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фонда»
</t>
  </si>
</sst>
</file>

<file path=xl/styles.xml><?xml version="1.0" encoding="utf-8"?>
<styleSheet xmlns="http://schemas.openxmlformats.org/spreadsheetml/2006/main">
  <numFmts count="4">
    <numFmt numFmtId="44" formatCode="_-* #,##0.00\ &quot;₽&quot;_-;\-* #,##0.00\ &quot;₽&quot;_-;_-* &quot;-&quot;??\ &quot;₽&quot;_-;_-@_-"/>
    <numFmt numFmtId="164" formatCode="#,##0.0"/>
    <numFmt numFmtId="165" formatCode="0.0"/>
    <numFmt numFmtId="166" formatCode="#,##0.00\ _₽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PT Astra Serif"/>
      <family val="1"/>
      <charset val="204"/>
    </font>
    <font>
      <b/>
      <sz val="11"/>
      <name val="PT Astra Serif"/>
      <family val="1"/>
      <charset val="204"/>
    </font>
    <font>
      <sz val="11"/>
      <name val="PT Astra Serif"/>
      <family val="1"/>
      <charset val="204"/>
    </font>
    <font>
      <sz val="8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/>
    <xf numFmtId="0" fontId="2" fillId="3" borderId="1" xfId="0" applyFont="1" applyFill="1" applyBorder="1"/>
    <xf numFmtId="0" fontId="2" fillId="4" borderId="0" xfId="0" applyFont="1" applyFill="1" applyBorder="1"/>
    <xf numFmtId="0" fontId="1" fillId="0" borderId="0" xfId="0" applyFont="1"/>
    <xf numFmtId="0" fontId="2" fillId="3" borderId="0" xfId="0" applyFont="1" applyFill="1"/>
    <xf numFmtId="0" fontId="2" fillId="0" borderId="0" xfId="0" applyFont="1" applyFill="1"/>
    <xf numFmtId="0" fontId="1" fillId="2" borderId="1" xfId="0" applyFont="1" applyFill="1" applyBorder="1"/>
    <xf numFmtId="0" fontId="1" fillId="4" borderId="0" xfId="0" applyFont="1" applyFill="1" applyBorder="1"/>
    <xf numFmtId="0" fontId="1" fillId="0" borderId="1" xfId="0" applyFont="1" applyBorder="1"/>
    <xf numFmtId="0" fontId="1" fillId="6" borderId="0" xfId="0" applyFont="1" applyFill="1" applyBorder="1"/>
    <xf numFmtId="0" fontId="1" fillId="3" borderId="1" xfId="0" applyFont="1" applyFill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justify" vertical="top" wrapText="1"/>
    </xf>
    <xf numFmtId="165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2" fontId="8" fillId="5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/>
    <xf numFmtId="1" fontId="8" fillId="0" borderId="0" xfId="0" applyNumberFormat="1" applyFont="1"/>
    <xf numFmtId="0" fontId="8" fillId="0" borderId="0" xfId="0" applyFont="1" applyFill="1"/>
    <xf numFmtId="164" fontId="8" fillId="0" borderId="0" xfId="0" applyNumberFormat="1" applyFont="1" applyFill="1"/>
    <xf numFmtId="164" fontId="8" fillId="0" borderId="0" xfId="0" applyNumberFormat="1" applyFont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1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/>
    </xf>
    <xf numFmtId="0" fontId="4" fillId="3" borderId="0" xfId="0" applyFont="1" applyFill="1"/>
    <xf numFmtId="2" fontId="7" fillId="2" borderId="1" xfId="0" applyNumberFormat="1" applyFont="1" applyFill="1" applyBorder="1" applyAlignment="1">
      <alignment horizontal="center" vertical="top" wrapText="1"/>
    </xf>
    <xf numFmtId="0" fontId="11" fillId="0" borderId="0" xfId="0" applyFont="1"/>
    <xf numFmtId="0" fontId="7" fillId="2" borderId="1" xfId="0" applyFont="1" applyFill="1" applyBorder="1" applyAlignment="1">
      <alignment vertical="top" wrapText="1"/>
    </xf>
    <xf numFmtId="0" fontId="5" fillId="0" borderId="0" xfId="0" applyFont="1"/>
    <xf numFmtId="0" fontId="2" fillId="5" borderId="0" xfId="0" applyFont="1" applyFill="1"/>
    <xf numFmtId="0" fontId="7" fillId="2" borderId="1" xfId="0" applyFont="1" applyFill="1" applyBorder="1" applyAlignment="1">
      <alignment horizontal="center" vertical="top" wrapText="1"/>
    </xf>
    <xf numFmtId="165" fontId="7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center" vertical="top"/>
    </xf>
    <xf numFmtId="1" fontId="8" fillId="5" borderId="1" xfId="0" applyNumberFormat="1" applyFont="1" applyFill="1" applyBorder="1" applyAlignment="1">
      <alignment horizontal="center" vertical="top"/>
    </xf>
    <xf numFmtId="2" fontId="8" fillId="5" borderId="1" xfId="0" applyNumberFormat="1" applyFont="1" applyFill="1" applyBorder="1" applyAlignment="1">
      <alignment horizontal="center" vertical="top"/>
    </xf>
    <xf numFmtId="165" fontId="8" fillId="5" borderId="1" xfId="0" applyNumberFormat="1" applyFont="1" applyFill="1" applyBorder="1" applyAlignment="1">
      <alignment horizontal="center" vertical="top"/>
    </xf>
    <xf numFmtId="165" fontId="8" fillId="5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center" vertical="top"/>
    </xf>
    <xf numFmtId="16" fontId="8" fillId="5" borderId="1" xfId="0" applyNumberFormat="1" applyFont="1" applyFill="1" applyBorder="1" applyAlignment="1">
      <alignment horizontal="center" vertical="top" wrapText="1"/>
    </xf>
    <xf numFmtId="0" fontId="8" fillId="5" borderId="1" xfId="0" applyNumberFormat="1" applyFont="1" applyFill="1" applyBorder="1" applyAlignment="1">
      <alignment horizontal="center" vertical="top" wrapText="1"/>
    </xf>
    <xf numFmtId="2" fontId="7" fillId="5" borderId="1" xfId="0" applyNumberFormat="1" applyFont="1" applyFill="1" applyBorder="1" applyAlignment="1">
      <alignment horizontal="justify" vertical="top" wrapText="1"/>
    </xf>
    <xf numFmtId="166" fontId="8" fillId="5" borderId="1" xfId="0" applyNumberFormat="1" applyFont="1" applyFill="1" applyBorder="1" applyAlignment="1">
      <alignment horizontal="center" vertical="top" wrapText="1"/>
    </xf>
    <xf numFmtId="49" fontId="8" fillId="5" borderId="1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center" wrapText="1"/>
    </xf>
    <xf numFmtId="44" fontId="10" fillId="5" borderId="1" xfId="1" applyNumberFormat="1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center" vertical="top"/>
    </xf>
    <xf numFmtId="2" fontId="7" fillId="4" borderId="2" xfId="0" applyNumberFormat="1" applyFont="1" applyFill="1" applyBorder="1" applyAlignment="1">
      <alignment horizontal="center" vertical="top" wrapText="1"/>
    </xf>
    <xf numFmtId="2" fontId="7" fillId="4" borderId="3" xfId="0" applyNumberFormat="1" applyFont="1" applyFill="1" applyBorder="1" applyAlignment="1">
      <alignment horizontal="center" vertical="top" wrapText="1"/>
    </xf>
    <xf numFmtId="2" fontId="7" fillId="4" borderId="4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 wrapText="1"/>
    </xf>
    <xf numFmtId="2" fontId="7" fillId="3" borderId="3" xfId="0" applyNumberFormat="1" applyFont="1" applyFill="1" applyBorder="1" applyAlignment="1">
      <alignment horizontal="center" vertical="top" wrapText="1"/>
    </xf>
    <xf numFmtId="2" fontId="7" fillId="3" borderId="4" xfId="0" applyNumberFormat="1" applyFont="1" applyFill="1" applyBorder="1" applyAlignment="1">
      <alignment horizontal="center" vertical="top" wrapText="1"/>
    </xf>
    <xf numFmtId="2" fontId="8" fillId="5" borderId="5" xfId="0" applyNumberFormat="1" applyFont="1" applyFill="1" applyBorder="1" applyAlignment="1">
      <alignment horizontal="center" vertical="top" wrapText="1"/>
    </xf>
    <xf numFmtId="2" fontId="8" fillId="5" borderId="11" xfId="0" applyNumberFormat="1" applyFont="1" applyFill="1" applyBorder="1" applyAlignment="1">
      <alignment horizontal="center" vertical="top" wrapText="1"/>
    </xf>
    <xf numFmtId="2" fontId="8" fillId="5" borderId="6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2" fontId="8" fillId="0" borderId="8" xfId="0" applyNumberFormat="1" applyFont="1" applyFill="1" applyBorder="1" applyAlignment="1">
      <alignment horizontal="left" vertical="center" wrapText="1"/>
    </xf>
    <xf numFmtId="2" fontId="7" fillId="0" borderId="0" xfId="0" applyNumberFormat="1" applyFont="1" applyFill="1" applyBorder="1" applyAlignment="1">
      <alignment horizontal="left" vertical="top" wrapText="1"/>
    </xf>
    <xf numFmtId="2" fontId="7" fillId="5" borderId="2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M183"/>
  <sheetViews>
    <sheetView tabSelected="1" topLeftCell="B1" zoomScale="70" zoomScaleNormal="70" zoomScaleSheetLayoutView="100" workbookViewId="0">
      <pane xSplit="4" ySplit="4" topLeftCell="F5" activePane="bottomRight" state="frozen"/>
      <selection activeCell="B1" sqref="B1"/>
      <selection pane="topRight" activeCell="F1" sqref="F1"/>
      <selection pane="bottomLeft" activeCell="B5" sqref="B5"/>
      <selection pane="bottomRight" activeCell="S13" sqref="S13"/>
    </sheetView>
  </sheetViews>
  <sheetFormatPr defaultRowHeight="15" outlineLevelRow="1"/>
  <cols>
    <col min="1" max="1" width="7.28515625" style="30" customWidth="1"/>
    <col min="2" max="2" width="72.5703125" style="30" customWidth="1"/>
    <col min="3" max="4" width="9.7109375" style="31" customWidth="1"/>
    <col min="5" max="5" width="12.28515625" style="31" customWidth="1"/>
    <col min="6" max="6" width="19.7109375" style="32" customWidth="1"/>
    <col min="7" max="7" width="17.28515625" style="32" customWidth="1"/>
    <col min="8" max="8" width="13" style="33" customWidth="1"/>
    <col min="9" max="10" width="12" style="33" customWidth="1"/>
    <col min="11" max="11" width="12.85546875" style="31" customWidth="1"/>
    <col min="12" max="12" width="13.140625" style="33" customWidth="1"/>
    <col min="13" max="13" width="12.5703125" style="33" customWidth="1"/>
    <col min="14" max="15" width="12.5703125" style="31" customWidth="1"/>
    <col min="16" max="16" width="13.42578125" style="33" customWidth="1"/>
    <col min="17" max="19" width="17.7109375" style="33" customWidth="1"/>
  </cols>
  <sheetData>
    <row r="1" spans="1:611" ht="36" customHeight="1">
      <c r="A1" s="97" t="s">
        <v>162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611" ht="16.5" customHeight="1">
      <c r="A2" s="86" t="s">
        <v>6</v>
      </c>
      <c r="B2" s="86" t="s">
        <v>17</v>
      </c>
      <c r="C2" s="89" t="s">
        <v>8</v>
      </c>
      <c r="D2" s="90"/>
      <c r="E2" s="90"/>
      <c r="F2" s="90"/>
      <c r="G2" s="91"/>
      <c r="H2" s="94" t="s">
        <v>18</v>
      </c>
      <c r="I2" s="95"/>
      <c r="J2" s="95"/>
      <c r="K2" s="96"/>
      <c r="L2" s="106" t="s">
        <v>9</v>
      </c>
      <c r="M2" s="107"/>
      <c r="N2" s="107"/>
      <c r="O2" s="107"/>
      <c r="P2" s="107"/>
      <c r="Q2" s="108"/>
      <c r="R2" s="37" t="s">
        <v>30</v>
      </c>
      <c r="S2" s="37" t="s">
        <v>31</v>
      </c>
    </row>
    <row r="3" spans="1:611" ht="16.5" customHeight="1">
      <c r="A3" s="86"/>
      <c r="B3" s="86"/>
      <c r="C3" s="86" t="s">
        <v>0</v>
      </c>
      <c r="D3" s="86"/>
      <c r="E3" s="87" t="s">
        <v>7</v>
      </c>
      <c r="F3" s="87" t="s">
        <v>19</v>
      </c>
      <c r="G3" s="92" t="s">
        <v>21</v>
      </c>
      <c r="H3" s="104" t="s">
        <v>22</v>
      </c>
      <c r="I3" s="104"/>
      <c r="J3" s="105"/>
      <c r="K3" s="92" t="s">
        <v>25</v>
      </c>
      <c r="L3" s="37" t="s">
        <v>3</v>
      </c>
      <c r="M3" s="37" t="s">
        <v>4</v>
      </c>
      <c r="N3" s="37" t="s">
        <v>64</v>
      </c>
      <c r="O3" s="37" t="s">
        <v>65</v>
      </c>
      <c r="P3" s="36" t="s">
        <v>5</v>
      </c>
      <c r="Q3" s="104" t="s">
        <v>29</v>
      </c>
      <c r="R3" s="104" t="s">
        <v>32</v>
      </c>
      <c r="S3" s="104" t="s">
        <v>33</v>
      </c>
    </row>
    <row r="4" spans="1:611" ht="72" customHeight="1">
      <c r="A4" s="86"/>
      <c r="B4" s="86"/>
      <c r="C4" s="36" t="s">
        <v>1</v>
      </c>
      <c r="D4" s="36" t="s">
        <v>2</v>
      </c>
      <c r="E4" s="88"/>
      <c r="F4" s="88"/>
      <c r="G4" s="93"/>
      <c r="H4" s="37" t="s">
        <v>23</v>
      </c>
      <c r="I4" s="37" t="s">
        <v>24</v>
      </c>
      <c r="J4" s="37" t="s">
        <v>26</v>
      </c>
      <c r="K4" s="110"/>
      <c r="L4" s="101" t="s">
        <v>27</v>
      </c>
      <c r="M4" s="103"/>
      <c r="N4" s="102"/>
      <c r="O4" s="101" t="s">
        <v>28</v>
      </c>
      <c r="P4" s="102"/>
      <c r="Q4" s="109"/>
      <c r="R4" s="109"/>
      <c r="S4" s="109"/>
    </row>
    <row r="5" spans="1:611" s="3" customFormat="1" ht="15" customHeight="1">
      <c r="A5" s="39">
        <v>1</v>
      </c>
      <c r="B5" s="39">
        <v>2</v>
      </c>
      <c r="C5" s="39">
        <v>3</v>
      </c>
      <c r="D5" s="39">
        <v>4</v>
      </c>
      <c r="E5" s="17">
        <v>5</v>
      </c>
      <c r="F5" s="16">
        <v>6</v>
      </c>
      <c r="G5" s="38" t="s">
        <v>20</v>
      </c>
      <c r="H5" s="18">
        <v>7</v>
      </c>
      <c r="I5" s="18">
        <v>8</v>
      </c>
      <c r="J5" s="18">
        <v>9</v>
      </c>
      <c r="K5" s="16">
        <v>10</v>
      </c>
      <c r="L5" s="18">
        <v>11</v>
      </c>
      <c r="M5" s="18">
        <v>12</v>
      </c>
      <c r="N5" s="16">
        <v>13</v>
      </c>
      <c r="O5" s="16">
        <v>14</v>
      </c>
      <c r="P5" s="18">
        <v>15</v>
      </c>
      <c r="Q5" s="18">
        <v>16</v>
      </c>
      <c r="R5" s="18">
        <v>17</v>
      </c>
      <c r="S5" s="18">
        <v>18</v>
      </c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</row>
    <row r="6" spans="1:611" ht="19.5" customHeight="1">
      <c r="A6" s="111" t="s">
        <v>16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112"/>
    </row>
    <row r="7" spans="1:611" ht="19.5" customHeight="1">
      <c r="A7" s="40"/>
      <c r="B7" s="80" t="s">
        <v>34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2"/>
    </row>
    <row r="8" spans="1:611" s="9" customFormat="1" ht="20.25" customHeight="1">
      <c r="A8" s="45"/>
      <c r="B8" s="98" t="s">
        <v>98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100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</row>
    <row r="9" spans="1:611" s="12" customFormat="1" ht="15.75" customHeight="1">
      <c r="A9" s="19"/>
      <c r="B9" s="71" t="s">
        <v>35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3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</row>
    <row r="10" spans="1:611" s="1" customFormat="1" ht="51.75" customHeight="1">
      <c r="A10" s="54" t="s">
        <v>39</v>
      </c>
      <c r="B10" s="55" t="s">
        <v>164</v>
      </c>
      <c r="C10" s="56">
        <v>7250.4</v>
      </c>
      <c r="D10" s="59">
        <v>7754</v>
      </c>
      <c r="E10" s="58">
        <v>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1" t="s">
        <v>11</v>
      </c>
      <c r="Q10" s="21" t="s">
        <v>11</v>
      </c>
      <c r="R10" s="21" t="s">
        <v>11</v>
      </c>
      <c r="S10" s="21" t="s">
        <v>11</v>
      </c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</row>
    <row r="11" spans="1:611" s="5" customFormat="1" ht="33" customHeight="1">
      <c r="A11" s="28"/>
      <c r="B11" s="64" t="s">
        <v>36</v>
      </c>
      <c r="C11" s="53" t="s">
        <v>11</v>
      </c>
      <c r="D11" s="53" t="s">
        <v>11</v>
      </c>
      <c r="E11" s="61">
        <f>AVERAGE(E10:E10)</f>
        <v>1</v>
      </c>
      <c r="F11" s="24" t="s">
        <v>11</v>
      </c>
      <c r="G11" s="24" t="s">
        <v>11</v>
      </c>
      <c r="H11" s="24" t="s">
        <v>11</v>
      </c>
      <c r="I11" s="24" t="s">
        <v>11</v>
      </c>
      <c r="J11" s="24" t="s">
        <v>11</v>
      </c>
      <c r="K11" s="24" t="s">
        <v>11</v>
      </c>
      <c r="L11" s="24" t="s">
        <v>11</v>
      </c>
      <c r="M11" s="24" t="s">
        <v>11</v>
      </c>
      <c r="N11" s="24" t="s">
        <v>11</v>
      </c>
      <c r="O11" s="24" t="s">
        <v>11</v>
      </c>
      <c r="P11" s="24" t="s">
        <v>11</v>
      </c>
      <c r="Q11" s="24" t="s">
        <v>11</v>
      </c>
      <c r="R11" s="24" t="s">
        <v>11</v>
      </c>
      <c r="S11" s="24" t="s">
        <v>11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</row>
    <row r="12" spans="1:611" s="14" customFormat="1" ht="15.75" customHeight="1">
      <c r="A12" s="19"/>
      <c r="B12" s="71" t="s">
        <v>38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</row>
    <row r="13" spans="1:611" s="8" customFormat="1" ht="61.5" customHeight="1">
      <c r="A13" s="41" t="s">
        <v>99</v>
      </c>
      <c r="B13" s="55" t="s">
        <v>163</v>
      </c>
      <c r="C13" s="59">
        <v>175.2</v>
      </c>
      <c r="D13" s="59">
        <v>138.30000000000001</v>
      </c>
      <c r="E13" s="58">
        <f>D13/C13</f>
        <v>0.78938356164383572</v>
      </c>
      <c r="F13" s="21" t="s">
        <v>11</v>
      </c>
      <c r="G13" s="21" t="s">
        <v>11</v>
      </c>
      <c r="H13" s="21" t="s">
        <v>11</v>
      </c>
      <c r="I13" s="21" t="s">
        <v>11</v>
      </c>
      <c r="J13" s="21" t="s">
        <v>11</v>
      </c>
      <c r="K13" s="21" t="s">
        <v>11</v>
      </c>
      <c r="L13" s="21" t="s">
        <v>11</v>
      </c>
      <c r="M13" s="21" t="s">
        <v>11</v>
      </c>
      <c r="N13" s="21" t="s">
        <v>11</v>
      </c>
      <c r="O13" s="21" t="s">
        <v>11</v>
      </c>
      <c r="P13" s="21" t="s">
        <v>11</v>
      </c>
      <c r="Q13" s="21" t="s">
        <v>11</v>
      </c>
      <c r="R13" s="21" t="s">
        <v>11</v>
      </c>
      <c r="S13" s="21" t="s">
        <v>11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</row>
    <row r="14" spans="1:611" s="8" customFormat="1" ht="48" customHeight="1">
      <c r="A14" s="41" t="s">
        <v>100</v>
      </c>
      <c r="B14" s="55" t="s">
        <v>101</v>
      </c>
      <c r="C14" s="59">
        <v>98</v>
      </c>
      <c r="D14" s="59">
        <v>98</v>
      </c>
      <c r="E14" s="58">
        <v>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1" t="s">
        <v>11</v>
      </c>
      <c r="Q14" s="21" t="s">
        <v>11</v>
      </c>
      <c r="R14" s="21" t="s">
        <v>11</v>
      </c>
      <c r="S14" s="21" t="s">
        <v>11</v>
      </c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</row>
    <row r="15" spans="1:611" s="8" customFormat="1" ht="32.25" customHeight="1">
      <c r="A15" s="41" t="s">
        <v>37</v>
      </c>
      <c r="B15" s="55" t="s">
        <v>102</v>
      </c>
      <c r="C15" s="59">
        <v>56</v>
      </c>
      <c r="D15" s="59">
        <v>56</v>
      </c>
      <c r="E15" s="58">
        <v>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1" t="s">
        <v>11</v>
      </c>
      <c r="Q15" s="21" t="s">
        <v>11</v>
      </c>
      <c r="R15" s="21" t="s">
        <v>11</v>
      </c>
      <c r="S15" s="21" t="s">
        <v>11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</row>
    <row r="16" spans="1:611" s="8" customFormat="1" ht="47.25" customHeight="1">
      <c r="A16" s="54" t="s">
        <v>40</v>
      </c>
      <c r="B16" s="55" t="s">
        <v>103</v>
      </c>
      <c r="C16" s="59">
        <v>2</v>
      </c>
      <c r="D16" s="59">
        <v>2</v>
      </c>
      <c r="E16" s="58">
        <v>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1" t="s">
        <v>11</v>
      </c>
      <c r="Q16" s="21" t="s">
        <v>11</v>
      </c>
      <c r="R16" s="21" t="s">
        <v>11</v>
      </c>
      <c r="S16" s="21" t="s">
        <v>11</v>
      </c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</row>
    <row r="17" spans="1:611" s="11" customFormat="1" ht="33" customHeight="1">
      <c r="A17" s="28"/>
      <c r="B17" s="64" t="s">
        <v>41</v>
      </c>
      <c r="C17" s="53" t="s">
        <v>11</v>
      </c>
      <c r="D17" s="53" t="s">
        <v>11</v>
      </c>
      <c r="E17" s="61">
        <f>AVERAGE(E13:E16)</f>
        <v>0.94734589041095896</v>
      </c>
      <c r="F17" s="53" t="s">
        <v>11</v>
      </c>
      <c r="G17" s="24" t="s">
        <v>11</v>
      </c>
      <c r="H17" s="24" t="s">
        <v>11</v>
      </c>
      <c r="I17" s="24" t="s">
        <v>11</v>
      </c>
      <c r="J17" s="24" t="s">
        <v>11</v>
      </c>
      <c r="K17" s="24" t="s">
        <v>11</v>
      </c>
      <c r="L17" s="24" t="s">
        <v>11</v>
      </c>
      <c r="M17" s="24" t="s">
        <v>11</v>
      </c>
      <c r="N17" s="24" t="s">
        <v>11</v>
      </c>
      <c r="O17" s="24" t="s">
        <v>11</v>
      </c>
      <c r="P17" s="24" t="s">
        <v>11</v>
      </c>
      <c r="Q17" s="24" t="s">
        <v>11</v>
      </c>
      <c r="R17" s="24" t="s">
        <v>11</v>
      </c>
      <c r="S17" s="24" t="s">
        <v>11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</row>
    <row r="18" spans="1:611" s="11" customFormat="1" ht="33" customHeight="1">
      <c r="A18" s="28"/>
      <c r="B18" s="64" t="s">
        <v>54</v>
      </c>
      <c r="C18" s="53" t="s">
        <v>11</v>
      </c>
      <c r="D18" s="53" t="s">
        <v>11</v>
      </c>
      <c r="E18" s="53" t="s">
        <v>11</v>
      </c>
      <c r="F18" s="29">
        <f>(0.6*E11)+(0.4*E17)</f>
        <v>0.97893835616438363</v>
      </c>
      <c r="G18" s="24" t="s">
        <v>11</v>
      </c>
      <c r="H18" s="24" t="s">
        <v>11</v>
      </c>
      <c r="I18" s="24" t="s">
        <v>11</v>
      </c>
      <c r="J18" s="24" t="s">
        <v>11</v>
      </c>
      <c r="K18" s="24" t="s">
        <v>11</v>
      </c>
      <c r="L18" s="24" t="s">
        <v>11</v>
      </c>
      <c r="M18" s="24" t="s">
        <v>11</v>
      </c>
      <c r="N18" s="24" t="s">
        <v>11</v>
      </c>
      <c r="O18" s="24" t="s">
        <v>11</v>
      </c>
      <c r="P18" s="24" t="s">
        <v>11</v>
      </c>
      <c r="Q18" s="24" t="s">
        <v>11</v>
      </c>
      <c r="R18" s="24" t="s">
        <v>11</v>
      </c>
      <c r="S18" s="24" t="s">
        <v>11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</row>
    <row r="19" spans="1:611" s="6" customFormat="1" ht="19.5" customHeight="1">
      <c r="A19" s="27"/>
      <c r="B19" s="74" t="s">
        <v>81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6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</row>
    <row r="20" spans="1:611" s="7" customFormat="1" ht="16.5" customHeight="1">
      <c r="A20" s="19"/>
      <c r="B20" s="71" t="s">
        <v>35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3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</row>
    <row r="21" spans="1:611" s="13" customFormat="1" ht="34.5" customHeight="1">
      <c r="A21" s="54" t="s">
        <v>43</v>
      </c>
      <c r="B21" s="68" t="s">
        <v>82</v>
      </c>
      <c r="C21" s="59">
        <v>88.92</v>
      </c>
      <c r="D21" s="59">
        <v>89.74</v>
      </c>
      <c r="E21" s="58">
        <v>1</v>
      </c>
      <c r="F21" s="21" t="s">
        <v>11</v>
      </c>
      <c r="G21" s="21" t="s">
        <v>11</v>
      </c>
      <c r="H21" s="21" t="s">
        <v>11</v>
      </c>
      <c r="I21" s="21" t="s">
        <v>11</v>
      </c>
      <c r="J21" s="21" t="s">
        <v>11</v>
      </c>
      <c r="K21" s="21" t="s">
        <v>11</v>
      </c>
      <c r="L21" s="21" t="s">
        <v>11</v>
      </c>
      <c r="M21" s="21" t="s">
        <v>11</v>
      </c>
      <c r="N21" s="21" t="s">
        <v>11</v>
      </c>
      <c r="O21" s="21" t="s">
        <v>11</v>
      </c>
      <c r="P21" s="21" t="s">
        <v>11</v>
      </c>
      <c r="Q21" s="21" t="s">
        <v>11</v>
      </c>
      <c r="R21" s="21" t="s">
        <v>11</v>
      </c>
      <c r="S21" s="21" t="s">
        <v>11</v>
      </c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</row>
    <row r="22" spans="1:611" s="13" customFormat="1" ht="40.5" customHeight="1">
      <c r="A22" s="54" t="s">
        <v>44</v>
      </c>
      <c r="B22" s="68" t="s">
        <v>83</v>
      </c>
      <c r="C22" s="57">
        <v>4</v>
      </c>
      <c r="D22" s="57">
        <v>4</v>
      </c>
      <c r="E22" s="58">
        <v>1</v>
      </c>
      <c r="F22" s="21" t="s">
        <v>11</v>
      </c>
      <c r="G22" s="21" t="s">
        <v>11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1" t="s">
        <v>11</v>
      </c>
      <c r="Q22" s="21" t="s">
        <v>11</v>
      </c>
      <c r="R22" s="21" t="s">
        <v>11</v>
      </c>
      <c r="S22" s="21" t="s">
        <v>11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</row>
    <row r="23" spans="1:611" s="13" customFormat="1" ht="25.5" customHeight="1">
      <c r="A23" s="54" t="s">
        <v>45</v>
      </c>
      <c r="B23" s="68" t="s">
        <v>84</v>
      </c>
      <c r="C23" s="59">
        <v>66</v>
      </c>
      <c r="D23" s="59">
        <v>100</v>
      </c>
      <c r="E23" s="58">
        <v>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1" t="s">
        <v>11</v>
      </c>
      <c r="Q23" s="21" t="s">
        <v>11</v>
      </c>
      <c r="R23" s="21" t="s">
        <v>11</v>
      </c>
      <c r="S23" s="21" t="s">
        <v>11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</row>
    <row r="24" spans="1:611" s="13" customFormat="1" ht="37.5" customHeight="1">
      <c r="A24" s="63" t="s">
        <v>46</v>
      </c>
      <c r="B24" s="68" t="s">
        <v>85</v>
      </c>
      <c r="C24" s="59">
        <v>1.1599999999999999</v>
      </c>
      <c r="D24" s="59">
        <v>1.1599999999999999</v>
      </c>
      <c r="E24" s="58">
        <v>1</v>
      </c>
      <c r="F24" s="21" t="s">
        <v>11</v>
      </c>
      <c r="G24" s="21" t="s">
        <v>11</v>
      </c>
      <c r="H24" s="21" t="s">
        <v>11</v>
      </c>
      <c r="I24" s="21" t="s">
        <v>11</v>
      </c>
      <c r="J24" s="21" t="s">
        <v>11</v>
      </c>
      <c r="K24" s="21" t="s">
        <v>11</v>
      </c>
      <c r="L24" s="21" t="s">
        <v>11</v>
      </c>
      <c r="M24" s="21" t="s">
        <v>11</v>
      </c>
      <c r="N24" s="21" t="s">
        <v>11</v>
      </c>
      <c r="O24" s="21" t="s">
        <v>11</v>
      </c>
      <c r="P24" s="21" t="s">
        <v>11</v>
      </c>
      <c r="Q24" s="21" t="s">
        <v>11</v>
      </c>
      <c r="R24" s="21" t="s">
        <v>11</v>
      </c>
      <c r="S24" s="21" t="s">
        <v>11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</row>
    <row r="25" spans="1:611" s="13" customFormat="1" ht="47.25" customHeight="1">
      <c r="A25" s="65" t="s">
        <v>79</v>
      </c>
      <c r="B25" s="68" t="s">
        <v>86</v>
      </c>
      <c r="C25" s="59">
        <v>3.46</v>
      </c>
      <c r="D25" s="59">
        <v>3.766</v>
      </c>
      <c r="E25" s="58">
        <v>1</v>
      </c>
      <c r="F25" s="21" t="s">
        <v>11</v>
      </c>
      <c r="G25" s="21" t="s">
        <v>11</v>
      </c>
      <c r="H25" s="21" t="s">
        <v>11</v>
      </c>
      <c r="I25" s="21" t="s">
        <v>11</v>
      </c>
      <c r="J25" s="21" t="s">
        <v>11</v>
      </c>
      <c r="K25" s="21" t="s">
        <v>11</v>
      </c>
      <c r="L25" s="21" t="s">
        <v>11</v>
      </c>
      <c r="M25" s="21" t="s">
        <v>11</v>
      </c>
      <c r="N25" s="21" t="s">
        <v>11</v>
      </c>
      <c r="O25" s="21" t="s">
        <v>11</v>
      </c>
      <c r="P25" s="21" t="s">
        <v>11</v>
      </c>
      <c r="Q25" s="21" t="s">
        <v>11</v>
      </c>
      <c r="R25" s="21" t="s">
        <v>11</v>
      </c>
      <c r="S25" s="21" t="s">
        <v>11</v>
      </c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</row>
    <row r="26" spans="1:611" s="13" customFormat="1" ht="47.25" customHeight="1">
      <c r="A26" s="65" t="s">
        <v>80</v>
      </c>
      <c r="B26" s="68" t="s">
        <v>87</v>
      </c>
      <c r="C26" s="57">
        <v>1</v>
      </c>
      <c r="D26" s="57">
        <v>1</v>
      </c>
      <c r="E26" s="58">
        <v>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1" t="s">
        <v>11</v>
      </c>
      <c r="Q26" s="21" t="s">
        <v>11</v>
      </c>
      <c r="R26" s="21" t="s">
        <v>11</v>
      </c>
      <c r="S26" s="21" t="s">
        <v>11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</row>
    <row r="27" spans="1:611" s="11" customFormat="1" ht="33" customHeight="1">
      <c r="A27" s="28"/>
      <c r="B27" s="64" t="s">
        <v>42</v>
      </c>
      <c r="C27" s="53" t="s">
        <v>11</v>
      </c>
      <c r="D27" s="53" t="s">
        <v>11</v>
      </c>
      <c r="E27" s="61">
        <f>AVERAGE(E21:E26)</f>
        <v>1</v>
      </c>
      <c r="F27" s="24" t="s">
        <v>11</v>
      </c>
      <c r="G27" s="24" t="s">
        <v>11</v>
      </c>
      <c r="H27" s="24" t="s">
        <v>11</v>
      </c>
      <c r="I27" s="24" t="s">
        <v>11</v>
      </c>
      <c r="J27" s="24" t="s">
        <v>11</v>
      </c>
      <c r="K27" s="24" t="s">
        <v>11</v>
      </c>
      <c r="L27" s="24" t="s">
        <v>11</v>
      </c>
      <c r="M27" s="24" t="s">
        <v>11</v>
      </c>
      <c r="N27" s="24" t="s">
        <v>11</v>
      </c>
      <c r="O27" s="24" t="s">
        <v>11</v>
      </c>
      <c r="P27" s="24" t="s">
        <v>11</v>
      </c>
      <c r="Q27" s="24" t="s">
        <v>11</v>
      </c>
      <c r="R27" s="24" t="s">
        <v>11</v>
      </c>
      <c r="S27" s="24" t="s">
        <v>11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</row>
    <row r="28" spans="1:611" s="14" customFormat="1" ht="15.75" customHeight="1">
      <c r="A28" s="19"/>
      <c r="B28" s="71" t="s">
        <v>38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3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</row>
    <row r="29" spans="1:611" s="13" customFormat="1" ht="44.25" customHeight="1">
      <c r="A29" s="77" t="s">
        <v>43</v>
      </c>
      <c r="B29" s="68" t="s">
        <v>88</v>
      </c>
      <c r="C29" s="59">
        <v>0.8</v>
      </c>
      <c r="D29" s="59">
        <v>0</v>
      </c>
      <c r="E29" s="58">
        <v>0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1" t="s">
        <v>11</v>
      </c>
      <c r="Q29" s="21" t="s">
        <v>11</v>
      </c>
      <c r="R29" s="21" t="s">
        <v>11</v>
      </c>
      <c r="S29" s="21" t="s">
        <v>11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</row>
    <row r="30" spans="1:611" s="13" customFormat="1" ht="32.25" customHeight="1">
      <c r="A30" s="78"/>
      <c r="B30" s="68" t="s">
        <v>89</v>
      </c>
      <c r="C30" s="59"/>
      <c r="D30" s="59"/>
      <c r="E30" s="58"/>
      <c r="F30" s="21" t="s">
        <v>11</v>
      </c>
      <c r="G30" s="21" t="s">
        <v>11</v>
      </c>
      <c r="H30" s="21" t="s">
        <v>11</v>
      </c>
      <c r="I30" s="21" t="s">
        <v>11</v>
      </c>
      <c r="J30" s="21" t="s">
        <v>11</v>
      </c>
      <c r="K30" s="21" t="s">
        <v>11</v>
      </c>
      <c r="L30" s="21" t="s">
        <v>11</v>
      </c>
      <c r="M30" s="21" t="s">
        <v>11</v>
      </c>
      <c r="N30" s="21" t="s">
        <v>11</v>
      </c>
      <c r="O30" s="21" t="s">
        <v>11</v>
      </c>
      <c r="P30" s="21" t="s">
        <v>11</v>
      </c>
      <c r="Q30" s="21" t="s">
        <v>11</v>
      </c>
      <c r="R30" s="21" t="s">
        <v>11</v>
      </c>
      <c r="S30" s="21" t="s">
        <v>11</v>
      </c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</row>
    <row r="31" spans="1:611" s="13" customFormat="1" ht="30" customHeight="1">
      <c r="A31" s="79"/>
      <c r="B31" s="68" t="s">
        <v>90</v>
      </c>
      <c r="C31" s="59">
        <v>0.8</v>
      </c>
      <c r="D31" s="59">
        <v>0</v>
      </c>
      <c r="E31" s="58">
        <v>0</v>
      </c>
      <c r="F31" s="21" t="s">
        <v>11</v>
      </c>
      <c r="G31" s="21" t="s">
        <v>11</v>
      </c>
      <c r="H31" s="21" t="s">
        <v>11</v>
      </c>
      <c r="I31" s="21" t="s">
        <v>11</v>
      </c>
      <c r="J31" s="21" t="s">
        <v>11</v>
      </c>
      <c r="K31" s="21" t="s">
        <v>11</v>
      </c>
      <c r="L31" s="21" t="s">
        <v>11</v>
      </c>
      <c r="M31" s="21" t="s">
        <v>11</v>
      </c>
      <c r="N31" s="21" t="s">
        <v>11</v>
      </c>
      <c r="O31" s="21" t="s">
        <v>11</v>
      </c>
      <c r="P31" s="21" t="s">
        <v>11</v>
      </c>
      <c r="Q31" s="21" t="s">
        <v>11</v>
      </c>
      <c r="R31" s="21" t="s">
        <v>11</v>
      </c>
      <c r="S31" s="21" t="s">
        <v>11</v>
      </c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</row>
    <row r="32" spans="1:611" s="13" customFormat="1" ht="63.75" customHeight="1">
      <c r="A32" s="77" t="s">
        <v>44</v>
      </c>
      <c r="B32" s="68" t="s">
        <v>91</v>
      </c>
      <c r="C32" s="59">
        <v>46.3</v>
      </c>
      <c r="D32" s="59">
        <f>D33+D34</f>
        <v>76.16</v>
      </c>
      <c r="E32" s="58">
        <v>1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1" t="s">
        <v>11</v>
      </c>
      <c r="Q32" s="21" t="s">
        <v>11</v>
      </c>
      <c r="R32" s="21" t="s">
        <v>11</v>
      </c>
      <c r="S32" s="21" t="s">
        <v>11</v>
      </c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</row>
    <row r="33" spans="1:611" s="13" customFormat="1" ht="26.25" customHeight="1">
      <c r="A33" s="78"/>
      <c r="B33" s="68" t="s">
        <v>92</v>
      </c>
      <c r="C33" s="59">
        <v>27.8</v>
      </c>
      <c r="D33" s="59">
        <v>52.98</v>
      </c>
      <c r="E33" s="58">
        <v>1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1" t="s">
        <v>11</v>
      </c>
      <c r="Q33" s="21" t="s">
        <v>11</v>
      </c>
      <c r="R33" s="21" t="s">
        <v>11</v>
      </c>
      <c r="S33" s="21" t="s">
        <v>11</v>
      </c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</row>
    <row r="34" spans="1:611" s="13" customFormat="1" ht="24" customHeight="1">
      <c r="A34" s="79"/>
      <c r="B34" s="68" t="s">
        <v>93</v>
      </c>
      <c r="C34" s="59">
        <v>18.5</v>
      </c>
      <c r="D34" s="59">
        <v>23.18</v>
      </c>
      <c r="E34" s="58">
        <v>1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1" t="s">
        <v>11</v>
      </c>
      <c r="Q34" s="21" t="s">
        <v>11</v>
      </c>
      <c r="R34" s="21" t="s">
        <v>11</v>
      </c>
      <c r="S34" s="21" t="s">
        <v>11</v>
      </c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</row>
    <row r="35" spans="1:611" s="13" customFormat="1" ht="27" customHeight="1">
      <c r="A35" s="62" t="s">
        <v>45</v>
      </c>
      <c r="B35" s="68" t="s">
        <v>94</v>
      </c>
      <c r="C35" s="59">
        <v>122.75</v>
      </c>
      <c r="D35" s="59">
        <v>0</v>
      </c>
      <c r="E35" s="58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1" t="s">
        <v>11</v>
      </c>
      <c r="Q35" s="21" t="s">
        <v>11</v>
      </c>
      <c r="R35" s="21" t="s">
        <v>11</v>
      </c>
      <c r="S35" s="21" t="s">
        <v>11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</row>
    <row r="36" spans="1:611" s="13" customFormat="1" ht="41.25" customHeight="1">
      <c r="A36" s="63" t="s">
        <v>46</v>
      </c>
      <c r="B36" s="68" t="s">
        <v>95</v>
      </c>
      <c r="C36" s="59">
        <v>45.91</v>
      </c>
      <c r="D36" s="59">
        <v>48</v>
      </c>
      <c r="E36" s="58">
        <v>1</v>
      </c>
      <c r="F36" s="21" t="s">
        <v>11</v>
      </c>
      <c r="G36" s="21" t="s">
        <v>11</v>
      </c>
      <c r="H36" s="21" t="s">
        <v>11</v>
      </c>
      <c r="I36" s="21" t="s">
        <v>11</v>
      </c>
      <c r="J36" s="21" t="s">
        <v>11</v>
      </c>
      <c r="K36" s="21" t="s">
        <v>11</v>
      </c>
      <c r="L36" s="21" t="s">
        <v>11</v>
      </c>
      <c r="M36" s="21" t="s">
        <v>11</v>
      </c>
      <c r="N36" s="21" t="s">
        <v>11</v>
      </c>
      <c r="O36" s="21" t="s">
        <v>11</v>
      </c>
      <c r="P36" s="21" t="s">
        <v>11</v>
      </c>
      <c r="Q36" s="21" t="s">
        <v>11</v>
      </c>
      <c r="R36" s="21" t="s">
        <v>11</v>
      </c>
      <c r="S36" s="21" t="s">
        <v>11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</row>
    <row r="37" spans="1:611" s="13" customFormat="1" ht="56.25" customHeight="1">
      <c r="A37" s="63" t="s">
        <v>79</v>
      </c>
      <c r="B37" s="68" t="s">
        <v>96</v>
      </c>
      <c r="C37" s="59">
        <v>330</v>
      </c>
      <c r="D37" s="59">
        <v>350.9</v>
      </c>
      <c r="E37" s="58">
        <v>1</v>
      </c>
      <c r="F37" s="21" t="s">
        <v>11</v>
      </c>
      <c r="G37" s="21" t="s">
        <v>11</v>
      </c>
      <c r="H37" s="21" t="s">
        <v>11</v>
      </c>
      <c r="I37" s="21" t="s">
        <v>11</v>
      </c>
      <c r="J37" s="21" t="s">
        <v>11</v>
      </c>
      <c r="K37" s="21" t="s">
        <v>11</v>
      </c>
      <c r="L37" s="21" t="s">
        <v>11</v>
      </c>
      <c r="M37" s="21" t="s">
        <v>11</v>
      </c>
      <c r="N37" s="21" t="s">
        <v>11</v>
      </c>
      <c r="O37" s="21" t="s">
        <v>11</v>
      </c>
      <c r="P37" s="21" t="s">
        <v>11</v>
      </c>
      <c r="Q37" s="21" t="s">
        <v>11</v>
      </c>
      <c r="R37" s="21" t="s">
        <v>11</v>
      </c>
      <c r="S37" s="21" t="s">
        <v>11</v>
      </c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</row>
    <row r="38" spans="1:611" s="13" customFormat="1" ht="65.25" customHeight="1">
      <c r="A38" s="63" t="s">
        <v>80</v>
      </c>
      <c r="B38" s="68" t="s">
        <v>97</v>
      </c>
      <c r="C38" s="57">
        <v>100</v>
      </c>
      <c r="D38" s="57">
        <v>100</v>
      </c>
      <c r="E38" s="58">
        <v>1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1" t="s">
        <v>11</v>
      </c>
      <c r="Q38" s="21" t="s">
        <v>11</v>
      </c>
      <c r="R38" s="21" t="s">
        <v>11</v>
      </c>
      <c r="S38" s="21" t="s">
        <v>11</v>
      </c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</row>
    <row r="39" spans="1:611" s="11" customFormat="1" ht="35.25" customHeight="1">
      <c r="A39" s="28"/>
      <c r="B39" s="64" t="s">
        <v>47</v>
      </c>
      <c r="C39" s="53" t="s">
        <v>11</v>
      </c>
      <c r="D39" s="53" t="s">
        <v>11</v>
      </c>
      <c r="E39" s="61">
        <f>(E29+E33+E34+E35+E36+E37+E38)/7</f>
        <v>0.7142857142857143</v>
      </c>
      <c r="F39" s="24" t="s">
        <v>11</v>
      </c>
      <c r="G39" s="24" t="s">
        <v>11</v>
      </c>
      <c r="H39" s="24" t="s">
        <v>11</v>
      </c>
      <c r="I39" s="24" t="s">
        <v>11</v>
      </c>
      <c r="J39" s="24" t="s">
        <v>11</v>
      </c>
      <c r="K39" s="24" t="s">
        <v>11</v>
      </c>
      <c r="L39" s="24" t="s">
        <v>11</v>
      </c>
      <c r="M39" s="24" t="s">
        <v>11</v>
      </c>
      <c r="N39" s="24" t="s">
        <v>11</v>
      </c>
      <c r="O39" s="24" t="s">
        <v>11</v>
      </c>
      <c r="P39" s="24" t="s">
        <v>11</v>
      </c>
      <c r="Q39" s="24" t="s">
        <v>11</v>
      </c>
      <c r="R39" s="24" t="s">
        <v>11</v>
      </c>
      <c r="S39" s="24" t="s">
        <v>11</v>
      </c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</row>
    <row r="40" spans="1:611" s="11" customFormat="1" ht="24.75" customHeight="1">
      <c r="A40" s="22"/>
      <c r="B40" s="23" t="s">
        <v>55</v>
      </c>
      <c r="C40" s="24" t="s">
        <v>11</v>
      </c>
      <c r="D40" s="24" t="s">
        <v>11</v>
      </c>
      <c r="E40" s="24" t="s">
        <v>11</v>
      </c>
      <c r="F40" s="29">
        <f>(0.6*E27)+(0.4*E39)</f>
        <v>0.88571428571428568</v>
      </c>
      <c r="G40" s="24" t="s">
        <v>11</v>
      </c>
      <c r="H40" s="24" t="s">
        <v>11</v>
      </c>
      <c r="I40" s="24" t="s">
        <v>11</v>
      </c>
      <c r="J40" s="24" t="s">
        <v>11</v>
      </c>
      <c r="K40" s="24" t="s">
        <v>11</v>
      </c>
      <c r="L40" s="24" t="s">
        <v>11</v>
      </c>
      <c r="M40" s="24" t="s">
        <v>11</v>
      </c>
      <c r="N40" s="24" t="s">
        <v>11</v>
      </c>
      <c r="O40" s="24" t="s">
        <v>11</v>
      </c>
      <c r="P40" s="24" t="s">
        <v>11</v>
      </c>
      <c r="Q40" s="24" t="s">
        <v>11</v>
      </c>
      <c r="R40" s="24" t="s">
        <v>11</v>
      </c>
      <c r="S40" s="24" t="s">
        <v>11</v>
      </c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</row>
    <row r="41" spans="1:611" s="15" customFormat="1" ht="19.5" customHeight="1">
      <c r="A41" s="27"/>
      <c r="B41" s="74" t="s">
        <v>104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6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</row>
    <row r="42" spans="1:611" s="12" customFormat="1" ht="15.75" hidden="1" customHeight="1" outlineLevel="1">
      <c r="A42" s="19"/>
      <c r="B42" s="71" t="s">
        <v>35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3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</row>
    <row r="43" spans="1:611" s="13" customFormat="1" ht="47.25" hidden="1" customHeight="1" outlineLevel="1">
      <c r="A43" s="41" t="s">
        <v>48</v>
      </c>
      <c r="B43" s="26"/>
      <c r="C43" s="42"/>
      <c r="D43" s="44"/>
      <c r="E43" s="20">
        <v>0</v>
      </c>
      <c r="F43" s="21" t="s">
        <v>11</v>
      </c>
      <c r="G43" s="21" t="s">
        <v>11</v>
      </c>
      <c r="H43" s="21" t="s">
        <v>11</v>
      </c>
      <c r="I43" s="21" t="s">
        <v>11</v>
      </c>
      <c r="J43" s="21" t="s">
        <v>11</v>
      </c>
      <c r="K43" s="21" t="s">
        <v>11</v>
      </c>
      <c r="L43" s="21" t="s">
        <v>11</v>
      </c>
      <c r="M43" s="21" t="s">
        <v>11</v>
      </c>
      <c r="N43" s="21" t="s">
        <v>11</v>
      </c>
      <c r="O43" s="21" t="s">
        <v>11</v>
      </c>
      <c r="P43" s="21" t="s">
        <v>11</v>
      </c>
      <c r="Q43" s="21" t="s">
        <v>11</v>
      </c>
      <c r="R43" s="21" t="s">
        <v>11</v>
      </c>
      <c r="S43" s="21" t="s">
        <v>11</v>
      </c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</row>
    <row r="44" spans="1:611" s="13" customFormat="1" ht="61.5" hidden="1" customHeight="1" outlineLevel="1">
      <c r="A44" s="41" t="s">
        <v>49</v>
      </c>
      <c r="B44" s="26"/>
      <c r="C44" s="43"/>
      <c r="D44" s="43"/>
      <c r="E44" s="20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1" t="s">
        <v>11</v>
      </c>
      <c r="Q44" s="21" t="s">
        <v>11</v>
      </c>
      <c r="R44" s="21" t="s">
        <v>11</v>
      </c>
      <c r="S44" s="21" t="s">
        <v>11</v>
      </c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</row>
    <row r="45" spans="1:611" s="13" customFormat="1" ht="80.25" hidden="1" customHeight="1" outlineLevel="1">
      <c r="A45" s="41" t="s">
        <v>50</v>
      </c>
      <c r="B45" s="26"/>
      <c r="C45" s="43"/>
      <c r="D45" s="43"/>
      <c r="E45" s="20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1" t="s">
        <v>11</v>
      </c>
      <c r="Q45" s="21" t="s">
        <v>11</v>
      </c>
      <c r="R45" s="21" t="s">
        <v>11</v>
      </c>
      <c r="S45" s="21" t="s">
        <v>11</v>
      </c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</row>
    <row r="46" spans="1:611" s="13" customFormat="1" ht="49.5" hidden="1" customHeight="1" outlineLevel="1">
      <c r="A46" s="41" t="s">
        <v>51</v>
      </c>
      <c r="B46" s="26"/>
      <c r="C46" s="43"/>
      <c r="D46" s="43"/>
      <c r="E46" s="20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1" t="s">
        <v>11</v>
      </c>
      <c r="Q46" s="21" t="s">
        <v>11</v>
      </c>
      <c r="R46" s="21" t="s">
        <v>11</v>
      </c>
      <c r="S46" s="21" t="s">
        <v>11</v>
      </c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</row>
    <row r="47" spans="1:611" s="11" customFormat="1" ht="37.5" hidden="1" customHeight="1" outlineLevel="1">
      <c r="A47" s="22"/>
      <c r="B47" s="23" t="s">
        <v>52</v>
      </c>
      <c r="C47" s="24" t="s">
        <v>11</v>
      </c>
      <c r="D47" s="24" t="s">
        <v>11</v>
      </c>
      <c r="E47" s="25">
        <f>AVERAGE(E43:E46)</f>
        <v>0</v>
      </c>
      <c r="F47" s="24" t="s">
        <v>11</v>
      </c>
      <c r="G47" s="24" t="s">
        <v>11</v>
      </c>
      <c r="H47" s="24" t="s">
        <v>11</v>
      </c>
      <c r="I47" s="24" t="s">
        <v>11</v>
      </c>
      <c r="J47" s="24" t="s">
        <v>11</v>
      </c>
      <c r="K47" s="24" t="s">
        <v>11</v>
      </c>
      <c r="L47" s="24" t="s">
        <v>11</v>
      </c>
      <c r="M47" s="24" t="s">
        <v>11</v>
      </c>
      <c r="N47" s="24" t="s">
        <v>11</v>
      </c>
      <c r="O47" s="24" t="s">
        <v>11</v>
      </c>
      <c r="P47" s="24" t="s">
        <v>11</v>
      </c>
      <c r="Q47" s="24" t="s">
        <v>11</v>
      </c>
      <c r="R47" s="24" t="s">
        <v>11</v>
      </c>
      <c r="S47" s="24" t="s">
        <v>11</v>
      </c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</row>
    <row r="48" spans="1:611" s="14" customFormat="1" ht="18" customHeight="1" collapsed="1">
      <c r="A48" s="19"/>
      <c r="B48" s="71" t="s">
        <v>38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3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</row>
    <row r="49" spans="1:611" s="13" customFormat="1" ht="51" customHeight="1">
      <c r="A49" s="54" t="s">
        <v>48</v>
      </c>
      <c r="B49" s="68" t="s">
        <v>105</v>
      </c>
      <c r="C49" s="59">
        <v>2400</v>
      </c>
      <c r="D49" s="59">
        <v>3249</v>
      </c>
      <c r="E49" s="58">
        <v>1</v>
      </c>
      <c r="F49" s="60" t="s">
        <v>11</v>
      </c>
      <c r="G49" s="21" t="s">
        <v>11</v>
      </c>
      <c r="H49" s="21" t="s">
        <v>11</v>
      </c>
      <c r="I49" s="21" t="s">
        <v>11</v>
      </c>
      <c r="J49" s="21" t="s">
        <v>11</v>
      </c>
      <c r="K49" s="21" t="s">
        <v>11</v>
      </c>
      <c r="L49" s="21" t="s">
        <v>11</v>
      </c>
      <c r="M49" s="21" t="s">
        <v>11</v>
      </c>
      <c r="N49" s="21" t="s">
        <v>11</v>
      </c>
      <c r="O49" s="21" t="s">
        <v>11</v>
      </c>
      <c r="P49" s="21" t="s">
        <v>11</v>
      </c>
      <c r="Q49" s="21" t="s">
        <v>11</v>
      </c>
      <c r="R49" s="21" t="s">
        <v>11</v>
      </c>
      <c r="S49" s="21" t="s">
        <v>11</v>
      </c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</row>
    <row r="50" spans="1:611" s="8" customFormat="1" ht="31.5" customHeight="1">
      <c r="A50" s="54" t="s">
        <v>49</v>
      </c>
      <c r="B50" s="55" t="s">
        <v>106</v>
      </c>
      <c r="C50" s="59">
        <v>319</v>
      </c>
      <c r="D50" s="59">
        <v>260</v>
      </c>
      <c r="E50" s="58">
        <v>1</v>
      </c>
      <c r="F50" s="60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21" t="s">
        <v>11</v>
      </c>
      <c r="Q50" s="21" t="s">
        <v>11</v>
      </c>
      <c r="R50" s="21" t="s">
        <v>11</v>
      </c>
      <c r="S50" s="21" t="s">
        <v>11</v>
      </c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</row>
    <row r="51" spans="1:611" s="11" customFormat="1" ht="33" customHeight="1">
      <c r="A51" s="28"/>
      <c r="B51" s="64" t="s">
        <v>53</v>
      </c>
      <c r="C51" s="53" t="s">
        <v>11</v>
      </c>
      <c r="D51" s="53" t="s">
        <v>11</v>
      </c>
      <c r="E51" s="61">
        <f>AVERAGE(E49:E50)</f>
        <v>1</v>
      </c>
      <c r="F51" s="53" t="s">
        <v>11</v>
      </c>
      <c r="G51" s="24" t="s">
        <v>11</v>
      </c>
      <c r="H51" s="24" t="s">
        <v>11</v>
      </c>
      <c r="I51" s="24" t="s">
        <v>11</v>
      </c>
      <c r="J51" s="24" t="s">
        <v>11</v>
      </c>
      <c r="K51" s="24" t="s">
        <v>11</v>
      </c>
      <c r="L51" s="24" t="s">
        <v>11</v>
      </c>
      <c r="M51" s="24" t="s">
        <v>11</v>
      </c>
      <c r="N51" s="24" t="s">
        <v>11</v>
      </c>
      <c r="O51" s="24" t="s">
        <v>11</v>
      </c>
      <c r="P51" s="24" t="s">
        <v>11</v>
      </c>
      <c r="Q51" s="24" t="s">
        <v>11</v>
      </c>
      <c r="R51" s="24" t="s">
        <v>11</v>
      </c>
      <c r="S51" s="24" t="s">
        <v>11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</row>
    <row r="52" spans="1:611" s="11" customFormat="1" ht="24.75" customHeight="1">
      <c r="A52" s="28"/>
      <c r="B52" s="64" t="s">
        <v>56</v>
      </c>
      <c r="C52" s="53" t="s">
        <v>11</v>
      </c>
      <c r="D52" s="53" t="s">
        <v>11</v>
      </c>
      <c r="E52" s="53" t="s">
        <v>11</v>
      </c>
      <c r="F52" s="29">
        <f>(0.6*E47)+(1*E51)</f>
        <v>1</v>
      </c>
      <c r="G52" s="24" t="s">
        <v>11</v>
      </c>
      <c r="H52" s="24" t="s">
        <v>11</v>
      </c>
      <c r="I52" s="24" t="s">
        <v>11</v>
      </c>
      <c r="J52" s="24" t="s">
        <v>11</v>
      </c>
      <c r="K52" s="24" t="s">
        <v>11</v>
      </c>
      <c r="L52" s="24" t="s">
        <v>11</v>
      </c>
      <c r="M52" s="24" t="s">
        <v>11</v>
      </c>
      <c r="N52" s="24" t="s">
        <v>11</v>
      </c>
      <c r="O52" s="24" t="s">
        <v>11</v>
      </c>
      <c r="P52" s="24" t="s">
        <v>11</v>
      </c>
      <c r="Q52" s="24" t="s">
        <v>11</v>
      </c>
      <c r="R52" s="24" t="s">
        <v>11</v>
      </c>
      <c r="S52" s="24" t="s">
        <v>11</v>
      </c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</row>
    <row r="53" spans="1:611" s="15" customFormat="1" ht="36.75" customHeight="1">
      <c r="A53" s="27"/>
      <c r="B53" s="74" t="s">
        <v>143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6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</row>
    <row r="54" spans="1:611" s="12" customFormat="1" ht="15.75" hidden="1" customHeight="1" outlineLevel="1">
      <c r="A54" s="19"/>
      <c r="B54" s="71" t="s">
        <v>35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3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</row>
    <row r="55" spans="1:611" s="13" customFormat="1" ht="47.25" hidden="1" customHeight="1" outlineLevel="1">
      <c r="A55" s="41" t="s">
        <v>145</v>
      </c>
      <c r="B55" s="26"/>
      <c r="C55" s="42"/>
      <c r="D55" s="44"/>
      <c r="E55" s="20">
        <v>0</v>
      </c>
      <c r="F55" s="21" t="s">
        <v>11</v>
      </c>
      <c r="G55" s="21" t="s">
        <v>11</v>
      </c>
      <c r="H55" s="21" t="s">
        <v>11</v>
      </c>
      <c r="I55" s="21" t="s">
        <v>11</v>
      </c>
      <c r="J55" s="21" t="s">
        <v>11</v>
      </c>
      <c r="K55" s="21" t="s">
        <v>11</v>
      </c>
      <c r="L55" s="21" t="s">
        <v>11</v>
      </c>
      <c r="M55" s="21" t="s">
        <v>11</v>
      </c>
      <c r="N55" s="21" t="s">
        <v>11</v>
      </c>
      <c r="O55" s="21" t="s">
        <v>11</v>
      </c>
      <c r="P55" s="21" t="s">
        <v>11</v>
      </c>
      <c r="Q55" s="21" t="s">
        <v>11</v>
      </c>
      <c r="R55" s="21" t="s">
        <v>11</v>
      </c>
      <c r="S55" s="21" t="s">
        <v>11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</row>
    <row r="56" spans="1:611" s="13" customFormat="1" ht="61.5" hidden="1" customHeight="1" outlineLevel="1">
      <c r="A56" s="41" t="s">
        <v>146</v>
      </c>
      <c r="B56" s="26"/>
      <c r="C56" s="43"/>
      <c r="D56" s="43"/>
      <c r="E56" s="20">
        <v>0</v>
      </c>
      <c r="F56" s="21" t="s">
        <v>11</v>
      </c>
      <c r="G56" s="21" t="s">
        <v>11</v>
      </c>
      <c r="H56" s="21" t="s">
        <v>11</v>
      </c>
      <c r="I56" s="21" t="s">
        <v>11</v>
      </c>
      <c r="J56" s="21" t="s">
        <v>11</v>
      </c>
      <c r="K56" s="21" t="s">
        <v>11</v>
      </c>
      <c r="L56" s="21" t="s">
        <v>11</v>
      </c>
      <c r="M56" s="21" t="s">
        <v>11</v>
      </c>
      <c r="N56" s="21" t="s">
        <v>11</v>
      </c>
      <c r="O56" s="21" t="s">
        <v>11</v>
      </c>
      <c r="P56" s="21" t="s">
        <v>11</v>
      </c>
      <c r="Q56" s="21" t="s">
        <v>11</v>
      </c>
      <c r="R56" s="21" t="s">
        <v>11</v>
      </c>
      <c r="S56" s="21" t="s">
        <v>11</v>
      </c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</row>
    <row r="57" spans="1:611" s="13" customFormat="1" ht="80.25" hidden="1" customHeight="1" outlineLevel="1">
      <c r="A57" s="41" t="s">
        <v>50</v>
      </c>
      <c r="B57" s="26"/>
      <c r="C57" s="43"/>
      <c r="D57" s="43"/>
      <c r="E57" s="20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1" t="s">
        <v>11</v>
      </c>
      <c r="Q57" s="21" t="s">
        <v>11</v>
      </c>
      <c r="R57" s="21" t="s">
        <v>11</v>
      </c>
      <c r="S57" s="21" t="s">
        <v>11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</row>
    <row r="58" spans="1:611" s="13" customFormat="1" ht="49.5" hidden="1" customHeight="1" outlineLevel="1">
      <c r="A58" s="41" t="s">
        <v>51</v>
      </c>
      <c r="B58" s="26"/>
      <c r="C58" s="43"/>
      <c r="D58" s="43"/>
      <c r="E58" s="20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1" t="s">
        <v>11</v>
      </c>
      <c r="Q58" s="21" t="s">
        <v>11</v>
      </c>
      <c r="R58" s="21" t="s">
        <v>11</v>
      </c>
      <c r="S58" s="21" t="s">
        <v>11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</row>
    <row r="59" spans="1:611" s="11" customFormat="1" ht="37.5" hidden="1" customHeight="1" outlineLevel="1">
      <c r="A59" s="22"/>
      <c r="B59" s="23" t="s">
        <v>52</v>
      </c>
      <c r="C59" s="24" t="s">
        <v>11</v>
      </c>
      <c r="D59" s="24" t="s">
        <v>11</v>
      </c>
      <c r="E59" s="25">
        <f>AVERAGE(E55:E58)</f>
        <v>0</v>
      </c>
      <c r="F59" s="24" t="s">
        <v>11</v>
      </c>
      <c r="G59" s="24" t="s">
        <v>11</v>
      </c>
      <c r="H59" s="24" t="s">
        <v>11</v>
      </c>
      <c r="I59" s="24" t="s">
        <v>11</v>
      </c>
      <c r="J59" s="24" t="s">
        <v>11</v>
      </c>
      <c r="K59" s="24" t="s">
        <v>11</v>
      </c>
      <c r="L59" s="24" t="s">
        <v>11</v>
      </c>
      <c r="M59" s="24" t="s">
        <v>11</v>
      </c>
      <c r="N59" s="24" t="s">
        <v>11</v>
      </c>
      <c r="O59" s="24" t="s">
        <v>11</v>
      </c>
      <c r="P59" s="24" t="s">
        <v>11</v>
      </c>
      <c r="Q59" s="24" t="s">
        <v>11</v>
      </c>
      <c r="R59" s="24" t="s">
        <v>11</v>
      </c>
      <c r="S59" s="24" t="s">
        <v>11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</row>
    <row r="60" spans="1:611" s="14" customFormat="1" ht="18" customHeight="1" collapsed="1">
      <c r="A60" s="19"/>
      <c r="B60" s="71" t="s">
        <v>38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3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</row>
    <row r="61" spans="1:611" s="13" customFormat="1" ht="51" customHeight="1">
      <c r="A61" s="54" t="s">
        <v>145</v>
      </c>
      <c r="B61" s="55" t="s">
        <v>144</v>
      </c>
      <c r="C61" s="56">
        <v>14</v>
      </c>
      <c r="D61" s="57">
        <v>14</v>
      </c>
      <c r="E61" s="28">
        <v>1</v>
      </c>
      <c r="F61" s="60" t="s">
        <v>11</v>
      </c>
      <c r="G61" s="21" t="s">
        <v>11</v>
      </c>
      <c r="H61" s="21" t="s">
        <v>11</v>
      </c>
      <c r="I61" s="21" t="s">
        <v>11</v>
      </c>
      <c r="J61" s="21" t="s">
        <v>11</v>
      </c>
      <c r="K61" s="21" t="s">
        <v>11</v>
      </c>
      <c r="L61" s="21" t="s">
        <v>11</v>
      </c>
      <c r="M61" s="21" t="s">
        <v>11</v>
      </c>
      <c r="N61" s="21" t="s">
        <v>11</v>
      </c>
      <c r="O61" s="21" t="s">
        <v>11</v>
      </c>
      <c r="P61" s="21" t="s">
        <v>11</v>
      </c>
      <c r="Q61" s="21" t="s">
        <v>11</v>
      </c>
      <c r="R61" s="21" t="s">
        <v>11</v>
      </c>
      <c r="S61" s="21" t="s">
        <v>11</v>
      </c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</row>
    <row r="62" spans="1:611" s="11" customFormat="1" ht="33" customHeight="1">
      <c r="A62" s="28"/>
      <c r="B62" s="64" t="s">
        <v>147</v>
      </c>
      <c r="C62" s="53" t="s">
        <v>11</v>
      </c>
      <c r="D62" s="53" t="s">
        <v>11</v>
      </c>
      <c r="E62" s="61">
        <f>AVERAGE(E61:E61)</f>
        <v>1</v>
      </c>
      <c r="F62" s="53" t="s">
        <v>11</v>
      </c>
      <c r="G62" s="24" t="s">
        <v>11</v>
      </c>
      <c r="H62" s="24" t="s">
        <v>11</v>
      </c>
      <c r="I62" s="24" t="s">
        <v>11</v>
      </c>
      <c r="J62" s="24" t="s">
        <v>11</v>
      </c>
      <c r="K62" s="24" t="s">
        <v>11</v>
      </c>
      <c r="L62" s="24" t="s">
        <v>11</v>
      </c>
      <c r="M62" s="24" t="s">
        <v>11</v>
      </c>
      <c r="N62" s="24" t="s">
        <v>11</v>
      </c>
      <c r="O62" s="24" t="s">
        <v>11</v>
      </c>
      <c r="P62" s="24" t="s">
        <v>11</v>
      </c>
      <c r="Q62" s="24" t="s">
        <v>11</v>
      </c>
      <c r="R62" s="24" t="s">
        <v>11</v>
      </c>
      <c r="S62" s="24" t="s">
        <v>11</v>
      </c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</row>
    <row r="63" spans="1:611" s="11" customFormat="1" ht="24.75" customHeight="1">
      <c r="A63" s="28"/>
      <c r="B63" s="64" t="s">
        <v>155</v>
      </c>
      <c r="C63" s="53" t="s">
        <v>11</v>
      </c>
      <c r="D63" s="53" t="s">
        <v>11</v>
      </c>
      <c r="E63" s="53" t="s">
        <v>11</v>
      </c>
      <c r="F63" s="29">
        <f>(1*E62)</f>
        <v>1</v>
      </c>
      <c r="G63" s="24" t="s">
        <v>11</v>
      </c>
      <c r="H63" s="24" t="s">
        <v>11</v>
      </c>
      <c r="I63" s="24" t="s">
        <v>11</v>
      </c>
      <c r="J63" s="24" t="s">
        <v>11</v>
      </c>
      <c r="K63" s="24" t="s">
        <v>11</v>
      </c>
      <c r="L63" s="24" t="s">
        <v>11</v>
      </c>
      <c r="M63" s="24" t="s">
        <v>11</v>
      </c>
      <c r="N63" s="24" t="s">
        <v>11</v>
      </c>
      <c r="O63" s="24" t="s">
        <v>11</v>
      </c>
      <c r="P63" s="24" t="s">
        <v>11</v>
      </c>
      <c r="Q63" s="24" t="s">
        <v>11</v>
      </c>
      <c r="R63" s="24" t="s">
        <v>11</v>
      </c>
      <c r="S63" s="24" t="s">
        <v>11</v>
      </c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</row>
    <row r="64" spans="1:611" s="15" customFormat="1" ht="16.5" customHeight="1">
      <c r="A64" s="27"/>
      <c r="B64" s="74" t="s">
        <v>148</v>
      </c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6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</row>
    <row r="65" spans="1:611" s="12" customFormat="1" ht="15.75" hidden="1" customHeight="1" outlineLevel="1">
      <c r="A65" s="19"/>
      <c r="B65" s="71" t="s">
        <v>35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3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</row>
    <row r="66" spans="1:611" s="13" customFormat="1" ht="47.25" hidden="1" customHeight="1" outlineLevel="1">
      <c r="A66" s="41" t="s">
        <v>145</v>
      </c>
      <c r="B66" s="26"/>
      <c r="C66" s="42"/>
      <c r="D66" s="44"/>
      <c r="E66" s="20">
        <v>0</v>
      </c>
      <c r="F66" s="21" t="s">
        <v>11</v>
      </c>
      <c r="G66" s="21" t="s">
        <v>11</v>
      </c>
      <c r="H66" s="21" t="s">
        <v>11</v>
      </c>
      <c r="I66" s="21" t="s">
        <v>11</v>
      </c>
      <c r="J66" s="21" t="s">
        <v>11</v>
      </c>
      <c r="K66" s="21" t="s">
        <v>11</v>
      </c>
      <c r="L66" s="21" t="s">
        <v>11</v>
      </c>
      <c r="M66" s="21" t="s">
        <v>11</v>
      </c>
      <c r="N66" s="21" t="s">
        <v>11</v>
      </c>
      <c r="O66" s="21" t="s">
        <v>11</v>
      </c>
      <c r="P66" s="21" t="s">
        <v>11</v>
      </c>
      <c r="Q66" s="21" t="s">
        <v>11</v>
      </c>
      <c r="R66" s="21" t="s">
        <v>11</v>
      </c>
      <c r="S66" s="21" t="s">
        <v>11</v>
      </c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</row>
    <row r="67" spans="1:611" s="13" customFormat="1" ht="61.5" hidden="1" customHeight="1" outlineLevel="1">
      <c r="A67" s="41" t="s">
        <v>146</v>
      </c>
      <c r="B67" s="26"/>
      <c r="C67" s="43"/>
      <c r="D67" s="43"/>
      <c r="E67" s="20">
        <v>0</v>
      </c>
      <c r="F67" s="21" t="s">
        <v>11</v>
      </c>
      <c r="G67" s="21" t="s">
        <v>11</v>
      </c>
      <c r="H67" s="21" t="s">
        <v>11</v>
      </c>
      <c r="I67" s="21" t="s">
        <v>11</v>
      </c>
      <c r="J67" s="21" t="s">
        <v>11</v>
      </c>
      <c r="K67" s="21" t="s">
        <v>11</v>
      </c>
      <c r="L67" s="21" t="s">
        <v>11</v>
      </c>
      <c r="M67" s="21" t="s">
        <v>11</v>
      </c>
      <c r="N67" s="21" t="s">
        <v>11</v>
      </c>
      <c r="O67" s="21" t="s">
        <v>11</v>
      </c>
      <c r="P67" s="21" t="s">
        <v>11</v>
      </c>
      <c r="Q67" s="21" t="s">
        <v>11</v>
      </c>
      <c r="R67" s="21" t="s">
        <v>11</v>
      </c>
      <c r="S67" s="21" t="s">
        <v>11</v>
      </c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</row>
    <row r="68" spans="1:611" s="13" customFormat="1" ht="80.25" hidden="1" customHeight="1" outlineLevel="1">
      <c r="A68" s="41" t="s">
        <v>50</v>
      </c>
      <c r="B68" s="26"/>
      <c r="C68" s="43"/>
      <c r="D68" s="43"/>
      <c r="E68" s="20">
        <v>0</v>
      </c>
      <c r="F68" s="21" t="s">
        <v>11</v>
      </c>
      <c r="G68" s="21" t="s">
        <v>11</v>
      </c>
      <c r="H68" s="21" t="s">
        <v>11</v>
      </c>
      <c r="I68" s="21" t="s">
        <v>11</v>
      </c>
      <c r="J68" s="21" t="s">
        <v>11</v>
      </c>
      <c r="K68" s="21" t="s">
        <v>11</v>
      </c>
      <c r="L68" s="21" t="s">
        <v>11</v>
      </c>
      <c r="M68" s="21" t="s">
        <v>11</v>
      </c>
      <c r="N68" s="21" t="s">
        <v>11</v>
      </c>
      <c r="O68" s="21" t="s">
        <v>11</v>
      </c>
      <c r="P68" s="21" t="s">
        <v>11</v>
      </c>
      <c r="Q68" s="21" t="s">
        <v>11</v>
      </c>
      <c r="R68" s="21" t="s">
        <v>11</v>
      </c>
      <c r="S68" s="21" t="s">
        <v>11</v>
      </c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</row>
    <row r="69" spans="1:611" s="13" customFormat="1" ht="49.5" hidden="1" customHeight="1" outlineLevel="1">
      <c r="A69" s="41" t="s">
        <v>51</v>
      </c>
      <c r="B69" s="26"/>
      <c r="C69" s="43"/>
      <c r="D69" s="43"/>
      <c r="E69" s="20">
        <v>0</v>
      </c>
      <c r="F69" s="21" t="s">
        <v>11</v>
      </c>
      <c r="G69" s="21" t="s">
        <v>11</v>
      </c>
      <c r="H69" s="21" t="s">
        <v>11</v>
      </c>
      <c r="I69" s="21" t="s">
        <v>11</v>
      </c>
      <c r="J69" s="21" t="s">
        <v>11</v>
      </c>
      <c r="K69" s="21" t="s">
        <v>11</v>
      </c>
      <c r="L69" s="21" t="s">
        <v>11</v>
      </c>
      <c r="M69" s="21" t="s">
        <v>11</v>
      </c>
      <c r="N69" s="21" t="s">
        <v>11</v>
      </c>
      <c r="O69" s="21" t="s">
        <v>11</v>
      </c>
      <c r="P69" s="21" t="s">
        <v>11</v>
      </c>
      <c r="Q69" s="21" t="s">
        <v>11</v>
      </c>
      <c r="R69" s="21" t="s">
        <v>11</v>
      </c>
      <c r="S69" s="21" t="s">
        <v>11</v>
      </c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</row>
    <row r="70" spans="1:611" s="11" customFormat="1" ht="37.5" hidden="1" customHeight="1" outlineLevel="1">
      <c r="A70" s="22"/>
      <c r="B70" s="23" t="s">
        <v>52</v>
      </c>
      <c r="C70" s="24" t="s">
        <v>11</v>
      </c>
      <c r="D70" s="24" t="s">
        <v>11</v>
      </c>
      <c r="E70" s="25">
        <f>AVERAGE(E66:E69)</f>
        <v>0</v>
      </c>
      <c r="F70" s="24" t="s">
        <v>11</v>
      </c>
      <c r="G70" s="24" t="s">
        <v>11</v>
      </c>
      <c r="H70" s="24" t="s">
        <v>11</v>
      </c>
      <c r="I70" s="24" t="s">
        <v>11</v>
      </c>
      <c r="J70" s="24" t="s">
        <v>11</v>
      </c>
      <c r="K70" s="24" t="s">
        <v>11</v>
      </c>
      <c r="L70" s="24" t="s">
        <v>11</v>
      </c>
      <c r="M70" s="24" t="s">
        <v>11</v>
      </c>
      <c r="N70" s="24" t="s">
        <v>11</v>
      </c>
      <c r="O70" s="24" t="s">
        <v>11</v>
      </c>
      <c r="P70" s="24" t="s">
        <v>11</v>
      </c>
      <c r="Q70" s="24" t="s">
        <v>11</v>
      </c>
      <c r="R70" s="24" t="s">
        <v>11</v>
      </c>
      <c r="S70" s="24" t="s">
        <v>11</v>
      </c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</row>
    <row r="71" spans="1:611" s="14" customFormat="1" ht="18" customHeight="1" collapsed="1">
      <c r="A71" s="19"/>
      <c r="B71" s="71" t="s">
        <v>38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3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</row>
    <row r="72" spans="1:611" s="13" customFormat="1" ht="34.5" customHeight="1">
      <c r="A72" s="54" t="s">
        <v>149</v>
      </c>
      <c r="B72" s="55" t="s">
        <v>150</v>
      </c>
      <c r="C72" s="56">
        <v>24</v>
      </c>
      <c r="D72" s="57">
        <v>24</v>
      </c>
      <c r="E72" s="28">
        <v>1</v>
      </c>
      <c r="F72" s="60" t="s">
        <v>11</v>
      </c>
      <c r="G72" s="21" t="s">
        <v>11</v>
      </c>
      <c r="H72" s="21" t="s">
        <v>11</v>
      </c>
      <c r="I72" s="21" t="s">
        <v>11</v>
      </c>
      <c r="J72" s="21" t="s">
        <v>11</v>
      </c>
      <c r="K72" s="21" t="s">
        <v>11</v>
      </c>
      <c r="L72" s="21" t="s">
        <v>11</v>
      </c>
      <c r="M72" s="21" t="s">
        <v>11</v>
      </c>
      <c r="N72" s="21" t="s">
        <v>11</v>
      </c>
      <c r="O72" s="21" t="s">
        <v>11</v>
      </c>
      <c r="P72" s="21" t="s">
        <v>11</v>
      </c>
      <c r="Q72" s="21" t="s">
        <v>11</v>
      </c>
      <c r="R72" s="21" t="s">
        <v>11</v>
      </c>
      <c r="S72" s="21" t="s">
        <v>11</v>
      </c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</row>
    <row r="73" spans="1:611" s="13" customFormat="1" ht="24" customHeight="1">
      <c r="A73" s="66" t="s">
        <v>152</v>
      </c>
      <c r="B73" s="55" t="s">
        <v>151</v>
      </c>
      <c r="C73" s="56">
        <v>11.7</v>
      </c>
      <c r="D73" s="70">
        <v>11.7</v>
      </c>
      <c r="E73" s="28">
        <v>1</v>
      </c>
      <c r="F73" s="60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</row>
    <row r="74" spans="1:611" s="11" customFormat="1" ht="33" customHeight="1">
      <c r="A74" s="28"/>
      <c r="B74" s="64" t="s">
        <v>153</v>
      </c>
      <c r="C74" s="53" t="s">
        <v>11</v>
      </c>
      <c r="D74" s="53" t="s">
        <v>11</v>
      </c>
      <c r="E74" s="61">
        <f>AVERAGE(E72:E73)</f>
        <v>1</v>
      </c>
      <c r="F74" s="53" t="s">
        <v>11</v>
      </c>
      <c r="G74" s="24" t="s">
        <v>11</v>
      </c>
      <c r="H74" s="24" t="s">
        <v>11</v>
      </c>
      <c r="I74" s="24" t="s">
        <v>11</v>
      </c>
      <c r="J74" s="24" t="s">
        <v>11</v>
      </c>
      <c r="K74" s="24" t="s">
        <v>11</v>
      </c>
      <c r="L74" s="24" t="s">
        <v>11</v>
      </c>
      <c r="M74" s="24" t="s">
        <v>11</v>
      </c>
      <c r="N74" s="24" t="s">
        <v>11</v>
      </c>
      <c r="O74" s="24" t="s">
        <v>11</v>
      </c>
      <c r="P74" s="24" t="s">
        <v>11</v>
      </c>
      <c r="Q74" s="24" t="s">
        <v>11</v>
      </c>
      <c r="R74" s="24" t="s">
        <v>11</v>
      </c>
      <c r="S74" s="24" t="s">
        <v>11</v>
      </c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</row>
    <row r="75" spans="1:611" s="11" customFormat="1" ht="24.75" customHeight="1">
      <c r="A75" s="28"/>
      <c r="B75" s="64" t="s">
        <v>154</v>
      </c>
      <c r="C75" s="53" t="s">
        <v>11</v>
      </c>
      <c r="D75" s="53" t="s">
        <v>11</v>
      </c>
      <c r="E75" s="53" t="s">
        <v>11</v>
      </c>
      <c r="F75" s="29">
        <f>(0.6*E70)+(1*E74)</f>
        <v>1</v>
      </c>
      <c r="G75" s="24" t="s">
        <v>11</v>
      </c>
      <c r="H75" s="24" t="s">
        <v>11</v>
      </c>
      <c r="I75" s="24" t="s">
        <v>11</v>
      </c>
      <c r="J75" s="24" t="s">
        <v>11</v>
      </c>
      <c r="K75" s="24" t="s">
        <v>11</v>
      </c>
      <c r="L75" s="24" t="s">
        <v>11</v>
      </c>
      <c r="M75" s="24" t="s">
        <v>11</v>
      </c>
      <c r="N75" s="24" t="s">
        <v>11</v>
      </c>
      <c r="O75" s="24" t="s">
        <v>11</v>
      </c>
      <c r="P75" s="24" t="s">
        <v>11</v>
      </c>
      <c r="Q75" s="24" t="s">
        <v>11</v>
      </c>
      <c r="R75" s="24" t="s">
        <v>11</v>
      </c>
      <c r="S75" s="24" t="s">
        <v>11</v>
      </c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</row>
    <row r="76" spans="1:611" s="15" customFormat="1" ht="16.5" customHeight="1">
      <c r="A76" s="27"/>
      <c r="B76" s="74" t="s">
        <v>170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</row>
    <row r="77" spans="1:611" s="12" customFormat="1" ht="15.75" hidden="1" customHeight="1" outlineLevel="1">
      <c r="A77" s="19"/>
      <c r="B77" s="71" t="s">
        <v>35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3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</row>
    <row r="78" spans="1:611" s="13" customFormat="1" ht="47.25" hidden="1" customHeight="1" outlineLevel="1">
      <c r="A78" s="41" t="s">
        <v>145</v>
      </c>
      <c r="B78" s="26"/>
      <c r="C78" s="42"/>
      <c r="D78" s="44"/>
      <c r="E78" s="20">
        <v>0</v>
      </c>
      <c r="F78" s="21" t="s">
        <v>11</v>
      </c>
      <c r="G78" s="21" t="s">
        <v>11</v>
      </c>
      <c r="H78" s="21" t="s">
        <v>11</v>
      </c>
      <c r="I78" s="21" t="s">
        <v>11</v>
      </c>
      <c r="J78" s="21" t="s">
        <v>11</v>
      </c>
      <c r="K78" s="21" t="s">
        <v>11</v>
      </c>
      <c r="L78" s="21" t="s">
        <v>11</v>
      </c>
      <c r="M78" s="21" t="s">
        <v>11</v>
      </c>
      <c r="N78" s="21" t="s">
        <v>11</v>
      </c>
      <c r="O78" s="21" t="s">
        <v>11</v>
      </c>
      <c r="P78" s="21" t="s">
        <v>11</v>
      </c>
      <c r="Q78" s="21" t="s">
        <v>11</v>
      </c>
      <c r="R78" s="21" t="s">
        <v>11</v>
      </c>
      <c r="S78" s="21" t="s">
        <v>11</v>
      </c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</row>
    <row r="79" spans="1:611" s="13" customFormat="1" ht="61.5" hidden="1" customHeight="1" outlineLevel="1">
      <c r="A79" s="41" t="s">
        <v>146</v>
      </c>
      <c r="B79" s="26"/>
      <c r="C79" s="43"/>
      <c r="D79" s="43"/>
      <c r="E79" s="20">
        <v>0</v>
      </c>
      <c r="F79" s="21" t="s">
        <v>11</v>
      </c>
      <c r="G79" s="21" t="s">
        <v>11</v>
      </c>
      <c r="H79" s="21" t="s">
        <v>11</v>
      </c>
      <c r="I79" s="21" t="s">
        <v>11</v>
      </c>
      <c r="J79" s="21" t="s">
        <v>11</v>
      </c>
      <c r="K79" s="21" t="s">
        <v>11</v>
      </c>
      <c r="L79" s="21" t="s">
        <v>11</v>
      </c>
      <c r="M79" s="21" t="s">
        <v>11</v>
      </c>
      <c r="N79" s="21" t="s">
        <v>11</v>
      </c>
      <c r="O79" s="21" t="s">
        <v>11</v>
      </c>
      <c r="P79" s="21" t="s">
        <v>11</v>
      </c>
      <c r="Q79" s="21" t="s">
        <v>11</v>
      </c>
      <c r="R79" s="21" t="s">
        <v>11</v>
      </c>
      <c r="S79" s="21" t="s">
        <v>11</v>
      </c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</row>
    <row r="80" spans="1:611" s="13" customFormat="1" ht="80.25" hidden="1" customHeight="1" outlineLevel="1">
      <c r="A80" s="41" t="s">
        <v>50</v>
      </c>
      <c r="B80" s="26"/>
      <c r="C80" s="43"/>
      <c r="D80" s="43"/>
      <c r="E80" s="20">
        <v>0</v>
      </c>
      <c r="F80" s="21" t="s">
        <v>11</v>
      </c>
      <c r="G80" s="21" t="s">
        <v>11</v>
      </c>
      <c r="H80" s="21" t="s">
        <v>11</v>
      </c>
      <c r="I80" s="21" t="s">
        <v>11</v>
      </c>
      <c r="J80" s="21" t="s">
        <v>11</v>
      </c>
      <c r="K80" s="21" t="s">
        <v>11</v>
      </c>
      <c r="L80" s="21" t="s">
        <v>11</v>
      </c>
      <c r="M80" s="21" t="s">
        <v>11</v>
      </c>
      <c r="N80" s="21" t="s">
        <v>11</v>
      </c>
      <c r="O80" s="21" t="s">
        <v>11</v>
      </c>
      <c r="P80" s="21" t="s">
        <v>11</v>
      </c>
      <c r="Q80" s="21" t="s">
        <v>11</v>
      </c>
      <c r="R80" s="21" t="s">
        <v>11</v>
      </c>
      <c r="S80" s="21" t="s">
        <v>11</v>
      </c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</row>
    <row r="81" spans="1:611" s="13" customFormat="1" ht="49.5" hidden="1" customHeight="1" outlineLevel="1">
      <c r="A81" s="41" t="s">
        <v>51</v>
      </c>
      <c r="B81" s="26"/>
      <c r="C81" s="43"/>
      <c r="D81" s="43"/>
      <c r="E81" s="20">
        <v>0</v>
      </c>
      <c r="F81" s="21" t="s">
        <v>11</v>
      </c>
      <c r="G81" s="21" t="s">
        <v>11</v>
      </c>
      <c r="H81" s="21" t="s">
        <v>11</v>
      </c>
      <c r="I81" s="21" t="s">
        <v>11</v>
      </c>
      <c r="J81" s="21" t="s">
        <v>11</v>
      </c>
      <c r="K81" s="21" t="s">
        <v>11</v>
      </c>
      <c r="L81" s="21" t="s">
        <v>11</v>
      </c>
      <c r="M81" s="21" t="s">
        <v>11</v>
      </c>
      <c r="N81" s="21" t="s">
        <v>11</v>
      </c>
      <c r="O81" s="21" t="s">
        <v>11</v>
      </c>
      <c r="P81" s="21" t="s">
        <v>11</v>
      </c>
      <c r="Q81" s="21" t="s">
        <v>11</v>
      </c>
      <c r="R81" s="21" t="s">
        <v>11</v>
      </c>
      <c r="S81" s="21" t="s">
        <v>11</v>
      </c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</row>
    <row r="82" spans="1:611" s="11" customFormat="1" ht="37.5" hidden="1" customHeight="1" outlineLevel="1">
      <c r="A82" s="22"/>
      <c r="B82" s="23" t="s">
        <v>52</v>
      </c>
      <c r="C82" s="24" t="s">
        <v>11</v>
      </c>
      <c r="D82" s="24" t="s">
        <v>11</v>
      </c>
      <c r="E82" s="25">
        <f>AVERAGE(E78:E81)</f>
        <v>0</v>
      </c>
      <c r="F82" s="24" t="s">
        <v>11</v>
      </c>
      <c r="G82" s="24" t="s">
        <v>11</v>
      </c>
      <c r="H82" s="24" t="s">
        <v>11</v>
      </c>
      <c r="I82" s="24" t="s">
        <v>11</v>
      </c>
      <c r="J82" s="24" t="s">
        <v>11</v>
      </c>
      <c r="K82" s="24" t="s">
        <v>11</v>
      </c>
      <c r="L82" s="24" t="s">
        <v>11</v>
      </c>
      <c r="M82" s="24" t="s">
        <v>11</v>
      </c>
      <c r="N82" s="24" t="s">
        <v>11</v>
      </c>
      <c r="O82" s="24" t="s">
        <v>11</v>
      </c>
      <c r="P82" s="24" t="s">
        <v>11</v>
      </c>
      <c r="Q82" s="24" t="s">
        <v>11</v>
      </c>
      <c r="R82" s="24" t="s">
        <v>11</v>
      </c>
      <c r="S82" s="24" t="s">
        <v>11</v>
      </c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</row>
    <row r="83" spans="1:611" s="14" customFormat="1" ht="18" customHeight="1" collapsed="1">
      <c r="A83" s="19"/>
      <c r="B83" s="71" t="s">
        <v>38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</row>
    <row r="84" spans="1:611" s="13" customFormat="1" ht="34.5" customHeight="1">
      <c r="A84" s="54" t="s">
        <v>149</v>
      </c>
      <c r="B84" s="55" t="s">
        <v>171</v>
      </c>
      <c r="C84" s="56">
        <v>10</v>
      </c>
      <c r="D84" s="57">
        <v>10</v>
      </c>
      <c r="E84" s="28">
        <v>1</v>
      </c>
      <c r="F84" s="60" t="s">
        <v>11</v>
      </c>
      <c r="G84" s="21" t="s">
        <v>11</v>
      </c>
      <c r="H84" s="21" t="s">
        <v>11</v>
      </c>
      <c r="I84" s="21" t="s">
        <v>11</v>
      </c>
      <c r="J84" s="21" t="s">
        <v>11</v>
      </c>
      <c r="K84" s="21" t="s">
        <v>11</v>
      </c>
      <c r="L84" s="21" t="s">
        <v>11</v>
      </c>
      <c r="M84" s="21" t="s">
        <v>11</v>
      </c>
      <c r="N84" s="21" t="s">
        <v>11</v>
      </c>
      <c r="O84" s="21" t="s">
        <v>11</v>
      </c>
      <c r="P84" s="21" t="s">
        <v>11</v>
      </c>
      <c r="Q84" s="21" t="s">
        <v>11</v>
      </c>
      <c r="R84" s="21" t="s">
        <v>11</v>
      </c>
      <c r="S84" s="21" t="s">
        <v>11</v>
      </c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</row>
    <row r="85" spans="1:611" s="11" customFormat="1" ht="33" customHeight="1">
      <c r="A85" s="28"/>
      <c r="B85" s="64" t="s">
        <v>173</v>
      </c>
      <c r="C85" s="53" t="s">
        <v>11</v>
      </c>
      <c r="D85" s="53" t="s">
        <v>11</v>
      </c>
      <c r="E85" s="61">
        <f>AVERAGE(E84:E84)</f>
        <v>1</v>
      </c>
      <c r="F85" s="53" t="s">
        <v>11</v>
      </c>
      <c r="G85" s="24" t="s">
        <v>11</v>
      </c>
      <c r="H85" s="24" t="s">
        <v>11</v>
      </c>
      <c r="I85" s="24" t="s">
        <v>11</v>
      </c>
      <c r="J85" s="24" t="s">
        <v>11</v>
      </c>
      <c r="K85" s="24" t="s">
        <v>11</v>
      </c>
      <c r="L85" s="24" t="s">
        <v>11</v>
      </c>
      <c r="M85" s="24" t="s">
        <v>11</v>
      </c>
      <c r="N85" s="24" t="s">
        <v>11</v>
      </c>
      <c r="O85" s="24" t="s">
        <v>11</v>
      </c>
      <c r="P85" s="24" t="s">
        <v>11</v>
      </c>
      <c r="Q85" s="24" t="s">
        <v>11</v>
      </c>
      <c r="R85" s="24" t="s">
        <v>11</v>
      </c>
      <c r="S85" s="24" t="s">
        <v>11</v>
      </c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</row>
    <row r="86" spans="1:611" s="11" customFormat="1" ht="24.75" customHeight="1">
      <c r="A86" s="28"/>
      <c r="B86" s="64" t="s">
        <v>172</v>
      </c>
      <c r="C86" s="53" t="s">
        <v>11</v>
      </c>
      <c r="D86" s="53" t="s">
        <v>11</v>
      </c>
      <c r="E86" s="53" t="s">
        <v>11</v>
      </c>
      <c r="F86" s="29">
        <f>(0.6*E82)+(1*E85)</f>
        <v>1</v>
      </c>
      <c r="G86" s="24" t="s">
        <v>11</v>
      </c>
      <c r="H86" s="24" t="s">
        <v>11</v>
      </c>
      <c r="I86" s="24" t="s">
        <v>11</v>
      </c>
      <c r="J86" s="24" t="s">
        <v>11</v>
      </c>
      <c r="K86" s="24" t="s">
        <v>11</v>
      </c>
      <c r="L86" s="24" t="s">
        <v>11</v>
      </c>
      <c r="M86" s="24" t="s">
        <v>11</v>
      </c>
      <c r="N86" s="24" t="s">
        <v>11</v>
      </c>
      <c r="O86" s="24" t="s">
        <v>11</v>
      </c>
      <c r="P86" s="24" t="s">
        <v>11</v>
      </c>
      <c r="Q86" s="24" t="s">
        <v>11</v>
      </c>
      <c r="R86" s="24" t="s">
        <v>11</v>
      </c>
      <c r="S86" s="24" t="s">
        <v>11</v>
      </c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</row>
    <row r="87" spans="1:611" ht="19.5" customHeight="1">
      <c r="A87" s="40"/>
      <c r="B87" s="80" t="s">
        <v>57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2"/>
    </row>
    <row r="88" spans="1:611" s="9" customFormat="1" ht="20.25" customHeight="1">
      <c r="A88" s="45"/>
      <c r="B88" s="98" t="s">
        <v>98</v>
      </c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100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</row>
    <row r="89" spans="1:611" s="12" customFormat="1" ht="15.75" customHeight="1">
      <c r="A89" s="19"/>
      <c r="B89" s="71" t="s">
        <v>13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3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</row>
    <row r="90" spans="1:611" s="1" customFormat="1" ht="30" customHeight="1">
      <c r="A90" s="41"/>
      <c r="B90" s="55" t="s">
        <v>107</v>
      </c>
      <c r="C90" s="21" t="s">
        <v>11</v>
      </c>
      <c r="D90" s="21" t="s">
        <v>11</v>
      </c>
      <c r="E90" s="21" t="s">
        <v>11</v>
      </c>
      <c r="F90" s="21" t="s">
        <v>11</v>
      </c>
      <c r="G90" s="21" t="s">
        <v>11</v>
      </c>
      <c r="H90" s="21" t="s">
        <v>11</v>
      </c>
      <c r="I90" s="21" t="s">
        <v>11</v>
      </c>
      <c r="J90" s="28">
        <v>0.8</v>
      </c>
      <c r="K90" s="21" t="s">
        <v>11</v>
      </c>
      <c r="L90" s="21" t="s">
        <v>11</v>
      </c>
      <c r="M90" s="21" t="s">
        <v>11</v>
      </c>
      <c r="N90" s="21" t="s">
        <v>11</v>
      </c>
      <c r="O90" s="21" t="s">
        <v>11</v>
      </c>
      <c r="P90" s="21" t="s">
        <v>11</v>
      </c>
      <c r="Q90" s="21" t="s">
        <v>11</v>
      </c>
      <c r="R90" s="21" t="s">
        <v>11</v>
      </c>
      <c r="S90" s="21" t="s">
        <v>11</v>
      </c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</row>
    <row r="91" spans="1:611" s="5" customFormat="1" ht="33" customHeight="1">
      <c r="A91" s="22"/>
      <c r="B91" s="23" t="s">
        <v>58</v>
      </c>
      <c r="C91" s="24" t="s">
        <v>11</v>
      </c>
      <c r="D91" s="24" t="s">
        <v>11</v>
      </c>
      <c r="E91" s="24" t="s">
        <v>11</v>
      </c>
      <c r="F91" s="24" t="s">
        <v>11</v>
      </c>
      <c r="G91" s="24" t="s">
        <v>11</v>
      </c>
      <c r="H91" s="24" t="s">
        <v>11</v>
      </c>
      <c r="I91" s="24" t="s">
        <v>11</v>
      </c>
      <c r="J91" s="61">
        <f>AVERAGE(J90:J90)</f>
        <v>0.8</v>
      </c>
      <c r="K91" s="24" t="s">
        <v>11</v>
      </c>
      <c r="L91" s="24" t="s">
        <v>11</v>
      </c>
      <c r="M91" s="24" t="s">
        <v>11</v>
      </c>
      <c r="N91" s="24" t="s">
        <v>11</v>
      </c>
      <c r="O91" s="24" t="s">
        <v>11</v>
      </c>
      <c r="P91" s="24" t="s">
        <v>11</v>
      </c>
      <c r="Q91" s="24" t="s">
        <v>11</v>
      </c>
      <c r="R91" s="24" t="s">
        <v>11</v>
      </c>
      <c r="S91" s="24" t="s">
        <v>11</v>
      </c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</row>
    <row r="92" spans="1:611" s="12" customFormat="1" ht="15.75" customHeight="1">
      <c r="A92" s="19"/>
      <c r="B92" s="71" t="s">
        <v>12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3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</row>
    <row r="93" spans="1:611" s="1" customFormat="1" ht="16.5" customHeight="1">
      <c r="A93" s="41"/>
      <c r="B93" s="55" t="s">
        <v>108</v>
      </c>
      <c r="C93" s="21" t="s">
        <v>11</v>
      </c>
      <c r="D93" s="21" t="s">
        <v>11</v>
      </c>
      <c r="E93" s="21" t="s">
        <v>11</v>
      </c>
      <c r="F93" s="21" t="s">
        <v>11</v>
      </c>
      <c r="G93" s="21" t="s">
        <v>11</v>
      </c>
      <c r="H93" s="21" t="s">
        <v>11</v>
      </c>
      <c r="I93" s="21" t="s">
        <v>11</v>
      </c>
      <c r="J93" s="28">
        <v>0.87</v>
      </c>
      <c r="K93" s="21" t="s">
        <v>11</v>
      </c>
      <c r="L93" s="21" t="s">
        <v>11</v>
      </c>
      <c r="M93" s="21" t="s">
        <v>11</v>
      </c>
      <c r="N93" s="21" t="s">
        <v>11</v>
      </c>
      <c r="O93" s="21" t="s">
        <v>11</v>
      </c>
      <c r="P93" s="21" t="s">
        <v>11</v>
      </c>
      <c r="Q93" s="21" t="s">
        <v>11</v>
      </c>
      <c r="R93" s="21" t="s">
        <v>11</v>
      </c>
      <c r="S93" s="21" t="s">
        <v>11</v>
      </c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</row>
    <row r="94" spans="1:611" s="1" customFormat="1" ht="33" customHeight="1">
      <c r="A94" s="41"/>
      <c r="B94" s="55" t="s">
        <v>109</v>
      </c>
      <c r="C94" s="21" t="s">
        <v>11</v>
      </c>
      <c r="D94" s="21" t="s">
        <v>11</v>
      </c>
      <c r="E94" s="21" t="s">
        <v>11</v>
      </c>
      <c r="F94" s="21" t="s">
        <v>11</v>
      </c>
      <c r="G94" s="21" t="s">
        <v>11</v>
      </c>
      <c r="H94" s="21" t="s">
        <v>11</v>
      </c>
      <c r="I94" s="21" t="s">
        <v>11</v>
      </c>
      <c r="J94" s="28">
        <v>1</v>
      </c>
      <c r="K94" s="21" t="s">
        <v>11</v>
      </c>
      <c r="L94" s="21" t="s">
        <v>11</v>
      </c>
      <c r="M94" s="21" t="s">
        <v>11</v>
      </c>
      <c r="N94" s="21" t="s">
        <v>11</v>
      </c>
      <c r="O94" s="21" t="s">
        <v>11</v>
      </c>
      <c r="P94" s="21" t="s">
        <v>11</v>
      </c>
      <c r="Q94" s="21" t="s">
        <v>11</v>
      </c>
      <c r="R94" s="21" t="s">
        <v>11</v>
      </c>
      <c r="S94" s="21" t="s">
        <v>11</v>
      </c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</row>
    <row r="95" spans="1:611" s="1" customFormat="1" ht="32.25" customHeight="1">
      <c r="A95" s="41"/>
      <c r="B95" s="55" t="s">
        <v>110</v>
      </c>
      <c r="C95" s="21" t="s">
        <v>11</v>
      </c>
      <c r="D95" s="21" t="s">
        <v>11</v>
      </c>
      <c r="E95" s="21" t="s">
        <v>11</v>
      </c>
      <c r="F95" s="21" t="s">
        <v>11</v>
      </c>
      <c r="G95" s="21" t="s">
        <v>11</v>
      </c>
      <c r="H95" s="21" t="s">
        <v>11</v>
      </c>
      <c r="I95" s="21" t="s">
        <v>11</v>
      </c>
      <c r="J95" s="28">
        <v>0.99</v>
      </c>
      <c r="K95" s="21" t="s">
        <v>11</v>
      </c>
      <c r="L95" s="21" t="s">
        <v>11</v>
      </c>
      <c r="M95" s="21" t="s">
        <v>11</v>
      </c>
      <c r="N95" s="21" t="s">
        <v>11</v>
      </c>
      <c r="O95" s="21" t="s">
        <v>11</v>
      </c>
      <c r="P95" s="21" t="s">
        <v>11</v>
      </c>
      <c r="Q95" s="21" t="s">
        <v>11</v>
      </c>
      <c r="R95" s="21" t="s">
        <v>11</v>
      </c>
      <c r="S95" s="21" t="s">
        <v>11</v>
      </c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</row>
    <row r="96" spans="1:611" s="1" customFormat="1" ht="33.75" customHeight="1">
      <c r="A96" s="41"/>
      <c r="B96" s="55" t="s">
        <v>111</v>
      </c>
      <c r="C96" s="21" t="s">
        <v>11</v>
      </c>
      <c r="D96" s="21" t="s">
        <v>11</v>
      </c>
      <c r="E96" s="21" t="s">
        <v>11</v>
      </c>
      <c r="F96" s="21" t="s">
        <v>11</v>
      </c>
      <c r="G96" s="21" t="s">
        <v>11</v>
      </c>
      <c r="H96" s="21" t="s">
        <v>11</v>
      </c>
      <c r="I96" s="21" t="s">
        <v>11</v>
      </c>
      <c r="J96" s="28">
        <v>1</v>
      </c>
      <c r="K96" s="21" t="s">
        <v>11</v>
      </c>
      <c r="L96" s="21" t="s">
        <v>11</v>
      </c>
      <c r="M96" s="21" t="s">
        <v>11</v>
      </c>
      <c r="N96" s="21" t="s">
        <v>11</v>
      </c>
      <c r="O96" s="21" t="s">
        <v>11</v>
      </c>
      <c r="P96" s="21" t="s">
        <v>11</v>
      </c>
      <c r="Q96" s="21" t="s">
        <v>11</v>
      </c>
      <c r="R96" s="21" t="s">
        <v>11</v>
      </c>
      <c r="S96" s="21" t="s">
        <v>11</v>
      </c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</row>
    <row r="97" spans="1:611" s="1" customFormat="1" ht="48" customHeight="1">
      <c r="A97" s="41"/>
      <c r="B97" s="55" t="s">
        <v>112</v>
      </c>
      <c r="C97" s="21" t="s">
        <v>11</v>
      </c>
      <c r="D97" s="21" t="s">
        <v>11</v>
      </c>
      <c r="E97" s="21" t="s">
        <v>11</v>
      </c>
      <c r="F97" s="21" t="s">
        <v>11</v>
      </c>
      <c r="G97" s="21" t="s">
        <v>11</v>
      </c>
      <c r="H97" s="21" t="s">
        <v>11</v>
      </c>
      <c r="I97" s="21" t="s">
        <v>11</v>
      </c>
      <c r="J97" s="28">
        <v>1</v>
      </c>
      <c r="K97" s="21" t="s">
        <v>11</v>
      </c>
      <c r="L97" s="21" t="s">
        <v>11</v>
      </c>
      <c r="M97" s="21" t="s">
        <v>11</v>
      </c>
      <c r="N97" s="21" t="s">
        <v>11</v>
      </c>
      <c r="O97" s="21" t="s">
        <v>11</v>
      </c>
      <c r="P97" s="21" t="s">
        <v>11</v>
      </c>
      <c r="Q97" s="21" t="s">
        <v>11</v>
      </c>
      <c r="R97" s="21" t="s">
        <v>11</v>
      </c>
      <c r="S97" s="21" t="s">
        <v>11</v>
      </c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</row>
    <row r="98" spans="1:611" s="1" customFormat="1" ht="33.75" customHeight="1">
      <c r="A98" s="41"/>
      <c r="B98" s="55" t="s">
        <v>113</v>
      </c>
      <c r="C98" s="21" t="s">
        <v>11</v>
      </c>
      <c r="D98" s="21" t="s">
        <v>11</v>
      </c>
      <c r="E98" s="21" t="s">
        <v>11</v>
      </c>
      <c r="F98" s="21" t="s">
        <v>11</v>
      </c>
      <c r="G98" s="21" t="s">
        <v>11</v>
      </c>
      <c r="H98" s="21" t="s">
        <v>11</v>
      </c>
      <c r="I98" s="21" t="s">
        <v>11</v>
      </c>
      <c r="J98" s="28">
        <v>0.65</v>
      </c>
      <c r="K98" s="21" t="s">
        <v>11</v>
      </c>
      <c r="L98" s="21" t="s">
        <v>11</v>
      </c>
      <c r="M98" s="21" t="s">
        <v>11</v>
      </c>
      <c r="N98" s="21" t="s">
        <v>11</v>
      </c>
      <c r="O98" s="21" t="s">
        <v>11</v>
      </c>
      <c r="P98" s="21" t="s">
        <v>11</v>
      </c>
      <c r="Q98" s="21" t="s">
        <v>11</v>
      </c>
      <c r="R98" s="21" t="s">
        <v>11</v>
      </c>
      <c r="S98" s="21" t="s">
        <v>11</v>
      </c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</row>
    <row r="99" spans="1:611" s="1" customFormat="1" ht="33" customHeight="1">
      <c r="A99" s="41"/>
      <c r="B99" s="55" t="s">
        <v>114</v>
      </c>
      <c r="C99" s="21" t="s">
        <v>11</v>
      </c>
      <c r="D99" s="21" t="s">
        <v>11</v>
      </c>
      <c r="E99" s="21" t="s">
        <v>11</v>
      </c>
      <c r="F99" s="21" t="s">
        <v>11</v>
      </c>
      <c r="G99" s="21" t="s">
        <v>11</v>
      </c>
      <c r="H99" s="21" t="s">
        <v>11</v>
      </c>
      <c r="I99" s="21" t="s">
        <v>11</v>
      </c>
      <c r="J99" s="28">
        <v>1</v>
      </c>
      <c r="K99" s="21" t="s">
        <v>11</v>
      </c>
      <c r="L99" s="21" t="s">
        <v>11</v>
      </c>
      <c r="M99" s="21" t="s">
        <v>11</v>
      </c>
      <c r="N99" s="21" t="s">
        <v>11</v>
      </c>
      <c r="O99" s="21" t="s">
        <v>11</v>
      </c>
      <c r="P99" s="21" t="s">
        <v>11</v>
      </c>
      <c r="Q99" s="21" t="s">
        <v>11</v>
      </c>
      <c r="R99" s="21" t="s">
        <v>11</v>
      </c>
      <c r="S99" s="21" t="s">
        <v>11</v>
      </c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</row>
    <row r="100" spans="1:611" s="1" customFormat="1" ht="36.75" customHeight="1">
      <c r="A100" s="41"/>
      <c r="B100" s="55" t="s">
        <v>115</v>
      </c>
      <c r="C100" s="21" t="s">
        <v>11</v>
      </c>
      <c r="D100" s="21" t="s">
        <v>11</v>
      </c>
      <c r="E100" s="21" t="s">
        <v>11</v>
      </c>
      <c r="F100" s="21" t="s">
        <v>11</v>
      </c>
      <c r="G100" s="21" t="s">
        <v>11</v>
      </c>
      <c r="H100" s="21" t="s">
        <v>11</v>
      </c>
      <c r="I100" s="21" t="s">
        <v>11</v>
      </c>
      <c r="J100" s="28">
        <v>1</v>
      </c>
      <c r="K100" s="21" t="s">
        <v>11</v>
      </c>
      <c r="L100" s="21" t="s">
        <v>11</v>
      </c>
      <c r="M100" s="21" t="s">
        <v>11</v>
      </c>
      <c r="N100" s="21" t="s">
        <v>11</v>
      </c>
      <c r="O100" s="21" t="s">
        <v>11</v>
      </c>
      <c r="P100" s="21" t="s">
        <v>11</v>
      </c>
      <c r="Q100" s="21" t="s">
        <v>11</v>
      </c>
      <c r="R100" s="21" t="s">
        <v>11</v>
      </c>
      <c r="S100" s="21" t="s">
        <v>11</v>
      </c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</row>
    <row r="101" spans="1:611" s="1" customFormat="1" ht="36.75" customHeight="1">
      <c r="A101" s="41"/>
      <c r="B101" s="55" t="s">
        <v>116</v>
      </c>
      <c r="C101" s="21" t="s">
        <v>11</v>
      </c>
      <c r="D101" s="21" t="s">
        <v>11</v>
      </c>
      <c r="E101" s="21" t="s">
        <v>11</v>
      </c>
      <c r="F101" s="21" t="s">
        <v>11</v>
      </c>
      <c r="G101" s="21" t="s">
        <v>11</v>
      </c>
      <c r="H101" s="21" t="s">
        <v>11</v>
      </c>
      <c r="I101" s="21" t="s">
        <v>11</v>
      </c>
      <c r="J101" s="28">
        <v>1</v>
      </c>
      <c r="K101" s="21" t="s">
        <v>11</v>
      </c>
      <c r="L101" s="21" t="s">
        <v>11</v>
      </c>
      <c r="M101" s="21" t="s">
        <v>11</v>
      </c>
      <c r="N101" s="21" t="s">
        <v>11</v>
      </c>
      <c r="O101" s="21" t="s">
        <v>11</v>
      </c>
      <c r="P101" s="21" t="s">
        <v>11</v>
      </c>
      <c r="Q101" s="21" t="s">
        <v>11</v>
      </c>
      <c r="R101" s="21" t="s">
        <v>11</v>
      </c>
      <c r="S101" s="21" t="s">
        <v>11</v>
      </c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</row>
    <row r="102" spans="1:611" s="1" customFormat="1" ht="30" customHeight="1">
      <c r="A102" s="41"/>
      <c r="B102" s="55" t="s">
        <v>117</v>
      </c>
      <c r="C102" s="21" t="s">
        <v>11</v>
      </c>
      <c r="D102" s="21" t="s">
        <v>11</v>
      </c>
      <c r="E102" s="21" t="s">
        <v>11</v>
      </c>
      <c r="F102" s="21" t="s">
        <v>11</v>
      </c>
      <c r="G102" s="21" t="s">
        <v>11</v>
      </c>
      <c r="H102" s="21" t="s">
        <v>11</v>
      </c>
      <c r="I102" s="21" t="s">
        <v>11</v>
      </c>
      <c r="J102" s="28">
        <v>0</v>
      </c>
      <c r="K102" s="21" t="s">
        <v>11</v>
      </c>
      <c r="L102" s="21" t="s">
        <v>11</v>
      </c>
      <c r="M102" s="21" t="s">
        <v>11</v>
      </c>
      <c r="N102" s="21" t="s">
        <v>11</v>
      </c>
      <c r="O102" s="21" t="s">
        <v>11</v>
      </c>
      <c r="P102" s="21" t="s">
        <v>11</v>
      </c>
      <c r="Q102" s="21" t="s">
        <v>11</v>
      </c>
      <c r="R102" s="21" t="s">
        <v>11</v>
      </c>
      <c r="S102" s="21" t="s">
        <v>11</v>
      </c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</row>
    <row r="103" spans="1:611" s="5" customFormat="1" ht="36" customHeight="1">
      <c r="A103" s="22"/>
      <c r="B103" s="23" t="s">
        <v>59</v>
      </c>
      <c r="C103" s="24" t="s">
        <v>11</v>
      </c>
      <c r="D103" s="24" t="s">
        <v>11</v>
      </c>
      <c r="E103" s="24" t="s">
        <v>11</v>
      </c>
      <c r="F103" s="24" t="s">
        <v>11</v>
      </c>
      <c r="G103" s="24" t="s">
        <v>11</v>
      </c>
      <c r="H103" s="24" t="s">
        <v>11</v>
      </c>
      <c r="I103" s="24" t="s">
        <v>11</v>
      </c>
      <c r="J103" s="25">
        <f>AVERAGE(J93:J102)</f>
        <v>0.8510000000000002</v>
      </c>
      <c r="K103" s="24" t="s">
        <v>11</v>
      </c>
      <c r="L103" s="24" t="s">
        <v>11</v>
      </c>
      <c r="M103" s="24" t="s">
        <v>11</v>
      </c>
      <c r="N103" s="24" t="s">
        <v>11</v>
      </c>
      <c r="O103" s="24" t="s">
        <v>11</v>
      </c>
      <c r="P103" s="24" t="s">
        <v>11</v>
      </c>
      <c r="Q103" s="24" t="s">
        <v>11</v>
      </c>
      <c r="R103" s="24" t="s">
        <v>11</v>
      </c>
      <c r="S103" s="24" t="s">
        <v>11</v>
      </c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</row>
    <row r="104" spans="1:611" s="11" customFormat="1" ht="24.75" customHeight="1">
      <c r="A104" s="22"/>
      <c r="B104" s="23" t="s">
        <v>66</v>
      </c>
      <c r="C104" s="24" t="s">
        <v>11</v>
      </c>
      <c r="D104" s="24" t="s">
        <v>11</v>
      </c>
      <c r="E104" s="24" t="s">
        <v>11</v>
      </c>
      <c r="F104" s="24" t="s">
        <v>11</v>
      </c>
      <c r="G104" s="24" t="s">
        <v>11</v>
      </c>
      <c r="H104" s="24" t="s">
        <v>11</v>
      </c>
      <c r="I104" s="24" t="s">
        <v>11</v>
      </c>
      <c r="J104" s="25" t="s">
        <v>11</v>
      </c>
      <c r="K104" s="24">
        <f>(J91+J103)/2</f>
        <v>0.82550000000000012</v>
      </c>
      <c r="L104" s="24" t="s">
        <v>11</v>
      </c>
      <c r="M104" s="24" t="s">
        <v>11</v>
      </c>
      <c r="N104" s="24" t="s">
        <v>11</v>
      </c>
      <c r="O104" s="24" t="s">
        <v>11</v>
      </c>
      <c r="P104" s="24" t="s">
        <v>11</v>
      </c>
      <c r="Q104" s="24" t="s">
        <v>11</v>
      </c>
      <c r="R104" s="24" t="s">
        <v>11</v>
      </c>
      <c r="S104" s="24" t="s">
        <v>11</v>
      </c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</row>
    <row r="105" spans="1:611" s="9" customFormat="1" ht="20.25" customHeight="1">
      <c r="A105" s="45"/>
      <c r="B105" s="74" t="s">
        <v>81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6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</row>
    <row r="106" spans="1:611" s="12" customFormat="1" ht="15.75" customHeight="1">
      <c r="A106" s="19"/>
      <c r="B106" s="71" t="s">
        <v>13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3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</row>
    <row r="107" spans="1:611" s="8" customFormat="1" ht="32.25" customHeight="1">
      <c r="A107" s="41"/>
      <c r="B107" s="55" t="s">
        <v>118</v>
      </c>
      <c r="C107" s="21" t="s">
        <v>11</v>
      </c>
      <c r="D107" s="21" t="s">
        <v>11</v>
      </c>
      <c r="E107" s="21" t="s">
        <v>11</v>
      </c>
      <c r="F107" s="21" t="s">
        <v>11</v>
      </c>
      <c r="G107" s="21" t="s">
        <v>11</v>
      </c>
      <c r="H107" s="21" t="s">
        <v>11</v>
      </c>
      <c r="I107" s="21" t="s">
        <v>11</v>
      </c>
      <c r="J107" s="28">
        <v>1</v>
      </c>
      <c r="K107" s="21" t="s">
        <v>11</v>
      </c>
      <c r="L107" s="21" t="s">
        <v>11</v>
      </c>
      <c r="M107" s="21" t="s">
        <v>11</v>
      </c>
      <c r="N107" s="21" t="s">
        <v>11</v>
      </c>
      <c r="O107" s="21" t="s">
        <v>11</v>
      </c>
      <c r="P107" s="21" t="s">
        <v>11</v>
      </c>
      <c r="Q107" s="21" t="s">
        <v>11</v>
      </c>
      <c r="R107" s="21" t="s">
        <v>11</v>
      </c>
      <c r="S107" s="21" t="s">
        <v>11</v>
      </c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</row>
    <row r="108" spans="1:611" s="8" customFormat="1" ht="32.25" customHeight="1">
      <c r="A108" s="41"/>
      <c r="B108" s="55" t="s">
        <v>119</v>
      </c>
      <c r="C108" s="21" t="s">
        <v>11</v>
      </c>
      <c r="D108" s="21" t="s">
        <v>11</v>
      </c>
      <c r="E108" s="21" t="s">
        <v>11</v>
      </c>
      <c r="F108" s="21" t="s">
        <v>11</v>
      </c>
      <c r="G108" s="21" t="s">
        <v>11</v>
      </c>
      <c r="H108" s="21" t="s">
        <v>11</v>
      </c>
      <c r="I108" s="21" t="s">
        <v>11</v>
      </c>
      <c r="J108" s="28">
        <v>1</v>
      </c>
      <c r="K108" s="21"/>
      <c r="L108" s="21"/>
      <c r="M108" s="21"/>
      <c r="N108" s="21"/>
      <c r="O108" s="21"/>
      <c r="P108" s="21"/>
      <c r="Q108" s="21"/>
      <c r="R108" s="21"/>
      <c r="S108" s="21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</row>
    <row r="109" spans="1:611" s="11" customFormat="1" ht="33" customHeight="1">
      <c r="A109" s="22"/>
      <c r="B109" s="23" t="s">
        <v>60</v>
      </c>
      <c r="C109" s="24" t="s">
        <v>11</v>
      </c>
      <c r="D109" s="24" t="s">
        <v>11</v>
      </c>
      <c r="E109" s="24" t="s">
        <v>11</v>
      </c>
      <c r="F109" s="24" t="s">
        <v>11</v>
      </c>
      <c r="G109" s="24" t="s">
        <v>11</v>
      </c>
      <c r="H109" s="24" t="s">
        <v>11</v>
      </c>
      <c r="I109" s="24" t="s">
        <v>11</v>
      </c>
      <c r="J109" s="25">
        <f>AVERAGE(J107:J108)</f>
        <v>1</v>
      </c>
      <c r="K109" s="24" t="s">
        <v>11</v>
      </c>
      <c r="L109" s="24" t="s">
        <v>11</v>
      </c>
      <c r="M109" s="24" t="s">
        <v>11</v>
      </c>
      <c r="N109" s="24" t="s">
        <v>11</v>
      </c>
      <c r="O109" s="24" t="s">
        <v>11</v>
      </c>
      <c r="P109" s="24" t="s">
        <v>11</v>
      </c>
      <c r="Q109" s="24" t="s">
        <v>11</v>
      </c>
      <c r="R109" s="24" t="s">
        <v>11</v>
      </c>
      <c r="S109" s="24" t="s">
        <v>11</v>
      </c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</row>
    <row r="110" spans="1:611" s="12" customFormat="1" ht="15.75" customHeight="1">
      <c r="A110" s="19"/>
      <c r="B110" s="71" t="s">
        <v>12</v>
      </c>
      <c r="C110" s="72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3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</row>
    <row r="111" spans="1:611" s="8" customFormat="1" ht="60" customHeight="1">
      <c r="A111" s="41"/>
      <c r="B111" s="55" t="s">
        <v>120</v>
      </c>
      <c r="C111" s="21" t="s">
        <v>11</v>
      </c>
      <c r="D111" s="21" t="s">
        <v>11</v>
      </c>
      <c r="E111" s="21" t="s">
        <v>11</v>
      </c>
      <c r="F111" s="21" t="s">
        <v>11</v>
      </c>
      <c r="G111" s="21" t="s">
        <v>11</v>
      </c>
      <c r="H111" s="21" t="s">
        <v>11</v>
      </c>
      <c r="I111" s="21" t="s">
        <v>11</v>
      </c>
      <c r="J111" s="28">
        <v>1</v>
      </c>
      <c r="K111" s="21" t="s">
        <v>11</v>
      </c>
      <c r="L111" s="21" t="s">
        <v>11</v>
      </c>
      <c r="M111" s="21" t="s">
        <v>11</v>
      </c>
      <c r="N111" s="21" t="s">
        <v>11</v>
      </c>
      <c r="O111" s="21" t="s">
        <v>11</v>
      </c>
      <c r="P111" s="21" t="s">
        <v>11</v>
      </c>
      <c r="Q111" s="21" t="s">
        <v>11</v>
      </c>
      <c r="R111" s="21" t="s">
        <v>11</v>
      </c>
      <c r="S111" s="21" t="s">
        <v>11</v>
      </c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</row>
    <row r="112" spans="1:611" s="8" customFormat="1" ht="46.5" customHeight="1">
      <c r="A112" s="41"/>
      <c r="B112" s="55" t="s">
        <v>121</v>
      </c>
      <c r="C112" s="21" t="s">
        <v>11</v>
      </c>
      <c r="D112" s="21" t="s">
        <v>11</v>
      </c>
      <c r="E112" s="21" t="s">
        <v>11</v>
      </c>
      <c r="F112" s="21" t="s">
        <v>11</v>
      </c>
      <c r="G112" s="21" t="s">
        <v>11</v>
      </c>
      <c r="H112" s="21" t="s">
        <v>11</v>
      </c>
      <c r="I112" s="21" t="s">
        <v>11</v>
      </c>
      <c r="J112" s="28">
        <v>1</v>
      </c>
      <c r="K112" s="21" t="s">
        <v>11</v>
      </c>
      <c r="L112" s="21" t="s">
        <v>11</v>
      </c>
      <c r="M112" s="21" t="s">
        <v>11</v>
      </c>
      <c r="N112" s="21" t="s">
        <v>11</v>
      </c>
      <c r="O112" s="21" t="s">
        <v>11</v>
      </c>
      <c r="P112" s="21" t="s">
        <v>11</v>
      </c>
      <c r="Q112" s="21" t="s">
        <v>11</v>
      </c>
      <c r="R112" s="21" t="s">
        <v>11</v>
      </c>
      <c r="S112" s="21" t="s">
        <v>11</v>
      </c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</row>
    <row r="113" spans="1:611" s="8" customFormat="1" ht="76.5" customHeight="1">
      <c r="A113" s="41"/>
      <c r="B113" s="55" t="s">
        <v>122</v>
      </c>
      <c r="C113" s="21" t="s">
        <v>11</v>
      </c>
      <c r="D113" s="21" t="s">
        <v>11</v>
      </c>
      <c r="E113" s="21" t="s">
        <v>11</v>
      </c>
      <c r="F113" s="21" t="s">
        <v>11</v>
      </c>
      <c r="G113" s="21" t="s">
        <v>11</v>
      </c>
      <c r="H113" s="21" t="s">
        <v>11</v>
      </c>
      <c r="I113" s="21" t="s">
        <v>11</v>
      </c>
      <c r="J113" s="28">
        <v>1</v>
      </c>
      <c r="K113" s="21" t="s">
        <v>11</v>
      </c>
      <c r="L113" s="21" t="s">
        <v>11</v>
      </c>
      <c r="M113" s="21" t="s">
        <v>11</v>
      </c>
      <c r="N113" s="21" t="s">
        <v>11</v>
      </c>
      <c r="O113" s="21" t="s">
        <v>11</v>
      </c>
      <c r="P113" s="21" t="s">
        <v>11</v>
      </c>
      <c r="Q113" s="21" t="s">
        <v>11</v>
      </c>
      <c r="R113" s="21" t="s">
        <v>11</v>
      </c>
      <c r="S113" s="21" t="s">
        <v>11</v>
      </c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</row>
    <row r="114" spans="1:611" s="8" customFormat="1" ht="47.25" customHeight="1">
      <c r="A114" s="41"/>
      <c r="B114" s="55" t="s">
        <v>175</v>
      </c>
      <c r="C114" s="21" t="s">
        <v>11</v>
      </c>
      <c r="D114" s="21" t="s">
        <v>11</v>
      </c>
      <c r="E114" s="21" t="s">
        <v>11</v>
      </c>
      <c r="F114" s="21" t="s">
        <v>11</v>
      </c>
      <c r="G114" s="21" t="s">
        <v>11</v>
      </c>
      <c r="H114" s="21" t="s">
        <v>11</v>
      </c>
      <c r="I114" s="21" t="s">
        <v>11</v>
      </c>
      <c r="J114" s="28">
        <v>1</v>
      </c>
      <c r="K114" s="21" t="s">
        <v>11</v>
      </c>
      <c r="L114" s="21" t="s">
        <v>11</v>
      </c>
      <c r="M114" s="21" t="s">
        <v>11</v>
      </c>
      <c r="N114" s="21" t="s">
        <v>11</v>
      </c>
      <c r="O114" s="21" t="s">
        <v>11</v>
      </c>
      <c r="P114" s="21" t="s">
        <v>11</v>
      </c>
      <c r="Q114" s="21" t="s">
        <v>11</v>
      </c>
      <c r="R114" s="21" t="s">
        <v>11</v>
      </c>
      <c r="S114" s="21" t="s">
        <v>11</v>
      </c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</row>
    <row r="115" spans="1:611" s="8" customFormat="1" ht="47.25" customHeight="1">
      <c r="A115" s="41"/>
      <c r="B115" s="55" t="s">
        <v>123</v>
      </c>
      <c r="C115" s="21" t="s">
        <v>11</v>
      </c>
      <c r="D115" s="21" t="s">
        <v>11</v>
      </c>
      <c r="E115" s="21" t="s">
        <v>11</v>
      </c>
      <c r="F115" s="21" t="s">
        <v>11</v>
      </c>
      <c r="G115" s="21" t="s">
        <v>11</v>
      </c>
      <c r="H115" s="21" t="s">
        <v>11</v>
      </c>
      <c r="I115" s="21" t="s">
        <v>11</v>
      </c>
      <c r="J115" s="28">
        <v>1</v>
      </c>
      <c r="K115" s="21" t="s">
        <v>11</v>
      </c>
      <c r="L115" s="21" t="s">
        <v>11</v>
      </c>
      <c r="M115" s="21" t="s">
        <v>11</v>
      </c>
      <c r="N115" s="21" t="s">
        <v>11</v>
      </c>
      <c r="O115" s="21" t="s">
        <v>11</v>
      </c>
      <c r="P115" s="21" t="s">
        <v>11</v>
      </c>
      <c r="Q115" s="21" t="s">
        <v>11</v>
      </c>
      <c r="R115" s="21" t="s">
        <v>11</v>
      </c>
      <c r="S115" s="21" t="s">
        <v>11</v>
      </c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</row>
    <row r="116" spans="1:611" s="8" customFormat="1" ht="45.75" customHeight="1">
      <c r="A116" s="41"/>
      <c r="B116" s="55" t="s">
        <v>124</v>
      </c>
      <c r="C116" s="21" t="s">
        <v>11</v>
      </c>
      <c r="D116" s="21" t="s">
        <v>11</v>
      </c>
      <c r="E116" s="21" t="s">
        <v>11</v>
      </c>
      <c r="F116" s="21" t="s">
        <v>11</v>
      </c>
      <c r="G116" s="21" t="s">
        <v>11</v>
      </c>
      <c r="H116" s="21" t="s">
        <v>11</v>
      </c>
      <c r="I116" s="21" t="s">
        <v>11</v>
      </c>
      <c r="J116" s="28">
        <v>1</v>
      </c>
      <c r="K116" s="21" t="s">
        <v>11</v>
      </c>
      <c r="L116" s="21" t="s">
        <v>11</v>
      </c>
      <c r="M116" s="21" t="s">
        <v>11</v>
      </c>
      <c r="N116" s="21" t="s">
        <v>11</v>
      </c>
      <c r="O116" s="21" t="s">
        <v>11</v>
      </c>
      <c r="P116" s="21" t="s">
        <v>11</v>
      </c>
      <c r="Q116" s="21" t="s">
        <v>11</v>
      </c>
      <c r="R116" s="21" t="s">
        <v>11</v>
      </c>
      <c r="S116" s="21" t="s">
        <v>11</v>
      </c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</row>
    <row r="117" spans="1:611" s="8" customFormat="1" ht="60.75" customHeight="1">
      <c r="A117" s="41"/>
      <c r="B117" s="55" t="s">
        <v>125</v>
      </c>
      <c r="C117" s="21" t="s">
        <v>11</v>
      </c>
      <c r="D117" s="21" t="s">
        <v>11</v>
      </c>
      <c r="E117" s="21" t="s">
        <v>11</v>
      </c>
      <c r="F117" s="21" t="s">
        <v>11</v>
      </c>
      <c r="G117" s="21" t="s">
        <v>11</v>
      </c>
      <c r="H117" s="21" t="s">
        <v>11</v>
      </c>
      <c r="I117" s="21" t="s">
        <v>11</v>
      </c>
      <c r="J117" s="28">
        <v>1</v>
      </c>
      <c r="K117" s="21" t="s">
        <v>11</v>
      </c>
      <c r="L117" s="21" t="s">
        <v>11</v>
      </c>
      <c r="M117" s="21" t="s">
        <v>11</v>
      </c>
      <c r="N117" s="21" t="s">
        <v>11</v>
      </c>
      <c r="O117" s="21" t="s">
        <v>11</v>
      </c>
      <c r="P117" s="21" t="s">
        <v>11</v>
      </c>
      <c r="Q117" s="21" t="s">
        <v>11</v>
      </c>
      <c r="R117" s="21" t="s">
        <v>11</v>
      </c>
      <c r="S117" s="21" t="s">
        <v>11</v>
      </c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</row>
    <row r="118" spans="1:611" s="8" customFormat="1" ht="47.25" customHeight="1">
      <c r="A118" s="41"/>
      <c r="B118" s="55" t="s">
        <v>126</v>
      </c>
      <c r="C118" s="21" t="s">
        <v>11</v>
      </c>
      <c r="D118" s="21" t="s">
        <v>11</v>
      </c>
      <c r="E118" s="21" t="s">
        <v>11</v>
      </c>
      <c r="F118" s="21" t="s">
        <v>11</v>
      </c>
      <c r="G118" s="21" t="s">
        <v>11</v>
      </c>
      <c r="H118" s="21" t="s">
        <v>11</v>
      </c>
      <c r="I118" s="21" t="s">
        <v>11</v>
      </c>
      <c r="J118" s="28">
        <v>0.28999999999999998</v>
      </c>
      <c r="K118" s="21" t="s">
        <v>11</v>
      </c>
      <c r="L118" s="21" t="s">
        <v>11</v>
      </c>
      <c r="M118" s="21" t="s">
        <v>11</v>
      </c>
      <c r="N118" s="21" t="s">
        <v>11</v>
      </c>
      <c r="O118" s="21" t="s">
        <v>11</v>
      </c>
      <c r="P118" s="21" t="s">
        <v>11</v>
      </c>
      <c r="Q118" s="21" t="s">
        <v>11</v>
      </c>
      <c r="R118" s="21" t="s">
        <v>11</v>
      </c>
      <c r="S118" s="21" t="s">
        <v>11</v>
      </c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</row>
    <row r="119" spans="1:611" s="8" customFormat="1" ht="63" customHeight="1">
      <c r="A119" s="41"/>
      <c r="B119" s="55" t="s">
        <v>161</v>
      </c>
      <c r="C119" s="21" t="s">
        <v>11</v>
      </c>
      <c r="D119" s="21" t="s">
        <v>11</v>
      </c>
      <c r="E119" s="21" t="s">
        <v>11</v>
      </c>
      <c r="F119" s="21" t="s">
        <v>11</v>
      </c>
      <c r="G119" s="21" t="s">
        <v>11</v>
      </c>
      <c r="H119" s="21" t="s">
        <v>11</v>
      </c>
      <c r="I119" s="21" t="s">
        <v>11</v>
      </c>
      <c r="J119" s="28">
        <v>0.54</v>
      </c>
      <c r="K119" s="21" t="s">
        <v>11</v>
      </c>
      <c r="L119" s="21" t="s">
        <v>11</v>
      </c>
      <c r="M119" s="21" t="s">
        <v>11</v>
      </c>
      <c r="N119" s="21" t="s">
        <v>11</v>
      </c>
      <c r="O119" s="21" t="s">
        <v>11</v>
      </c>
      <c r="P119" s="21" t="s">
        <v>11</v>
      </c>
      <c r="Q119" s="21" t="s">
        <v>11</v>
      </c>
      <c r="R119" s="21" t="s">
        <v>11</v>
      </c>
      <c r="S119" s="21" t="s">
        <v>11</v>
      </c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</row>
    <row r="120" spans="1:611" s="8" customFormat="1" ht="45.75" customHeight="1">
      <c r="A120" s="41"/>
      <c r="B120" s="55" t="s">
        <v>127</v>
      </c>
      <c r="C120" s="21" t="s">
        <v>11</v>
      </c>
      <c r="D120" s="21" t="s">
        <v>11</v>
      </c>
      <c r="E120" s="21" t="s">
        <v>11</v>
      </c>
      <c r="F120" s="21" t="s">
        <v>11</v>
      </c>
      <c r="G120" s="21" t="s">
        <v>11</v>
      </c>
      <c r="H120" s="21" t="s">
        <v>11</v>
      </c>
      <c r="I120" s="21" t="s">
        <v>11</v>
      </c>
      <c r="J120" s="28">
        <v>1</v>
      </c>
      <c r="K120" s="21" t="s">
        <v>11</v>
      </c>
      <c r="L120" s="21" t="s">
        <v>11</v>
      </c>
      <c r="M120" s="21" t="s">
        <v>11</v>
      </c>
      <c r="N120" s="21" t="s">
        <v>11</v>
      </c>
      <c r="O120" s="21" t="s">
        <v>11</v>
      </c>
      <c r="P120" s="21" t="s">
        <v>11</v>
      </c>
      <c r="Q120" s="21" t="s">
        <v>11</v>
      </c>
      <c r="R120" s="21" t="s">
        <v>11</v>
      </c>
      <c r="S120" s="21" t="s">
        <v>11</v>
      </c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</row>
    <row r="121" spans="1:611" s="11" customFormat="1" ht="33" customHeight="1">
      <c r="A121" s="22"/>
      <c r="B121" s="23" t="s">
        <v>61</v>
      </c>
      <c r="C121" s="24" t="s">
        <v>11</v>
      </c>
      <c r="D121" s="24" t="s">
        <v>11</v>
      </c>
      <c r="E121" s="24" t="s">
        <v>11</v>
      </c>
      <c r="F121" s="24" t="s">
        <v>11</v>
      </c>
      <c r="G121" s="24" t="s">
        <v>11</v>
      </c>
      <c r="H121" s="24" t="s">
        <v>11</v>
      </c>
      <c r="I121" s="24" t="s">
        <v>11</v>
      </c>
      <c r="J121" s="25">
        <f>AVERAGE(J111:J120)</f>
        <v>0.88300000000000001</v>
      </c>
      <c r="K121" s="24" t="s">
        <v>11</v>
      </c>
      <c r="L121" s="24" t="s">
        <v>11</v>
      </c>
      <c r="M121" s="24" t="s">
        <v>11</v>
      </c>
      <c r="N121" s="24" t="s">
        <v>11</v>
      </c>
      <c r="O121" s="24" t="s">
        <v>11</v>
      </c>
      <c r="P121" s="24" t="s">
        <v>11</v>
      </c>
      <c r="Q121" s="24" t="s">
        <v>11</v>
      </c>
      <c r="R121" s="24" t="s">
        <v>11</v>
      </c>
      <c r="S121" s="24" t="s">
        <v>11</v>
      </c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</row>
    <row r="122" spans="1:611" s="11" customFormat="1" ht="24.75" customHeight="1">
      <c r="A122" s="22"/>
      <c r="B122" s="23" t="s">
        <v>67</v>
      </c>
      <c r="C122" s="24" t="s">
        <v>11</v>
      </c>
      <c r="D122" s="24" t="s">
        <v>11</v>
      </c>
      <c r="E122" s="24" t="s">
        <v>11</v>
      </c>
      <c r="F122" s="24" t="s">
        <v>11</v>
      </c>
      <c r="G122" s="24" t="s">
        <v>11</v>
      </c>
      <c r="H122" s="24" t="s">
        <v>11</v>
      </c>
      <c r="I122" s="24" t="s">
        <v>11</v>
      </c>
      <c r="J122" s="24" t="s">
        <v>11</v>
      </c>
      <c r="K122" s="47">
        <f>(J109+J121)/2</f>
        <v>0.9415</v>
      </c>
      <c r="L122" s="24" t="s">
        <v>11</v>
      </c>
      <c r="M122" s="24" t="s">
        <v>11</v>
      </c>
      <c r="N122" s="24" t="s">
        <v>11</v>
      </c>
      <c r="O122" s="24" t="s">
        <v>11</v>
      </c>
      <c r="P122" s="24" t="s">
        <v>11</v>
      </c>
      <c r="Q122" s="24" t="s">
        <v>11</v>
      </c>
      <c r="R122" s="24" t="s">
        <v>11</v>
      </c>
      <c r="S122" s="24" t="s">
        <v>11</v>
      </c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</row>
    <row r="123" spans="1:611" s="46" customFormat="1" ht="20.25" customHeight="1">
      <c r="A123" s="45"/>
      <c r="B123" s="74" t="s">
        <v>10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6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</row>
    <row r="124" spans="1:611" s="12" customFormat="1" ht="15.75" hidden="1" customHeight="1" outlineLevel="1">
      <c r="A124" s="19"/>
      <c r="B124" s="71" t="s">
        <v>13</v>
      </c>
      <c r="C124" s="72"/>
      <c r="D124" s="72"/>
      <c r="E124" s="72"/>
      <c r="F124" s="7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3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</row>
    <row r="125" spans="1:611" s="8" customFormat="1" ht="91.5" hidden="1" customHeight="1" outlineLevel="1">
      <c r="A125" s="41"/>
      <c r="B125" s="26"/>
      <c r="C125" s="21" t="s">
        <v>11</v>
      </c>
      <c r="D125" s="21" t="s">
        <v>11</v>
      </c>
      <c r="E125" s="21" t="s">
        <v>11</v>
      </c>
      <c r="F125" s="21" t="s">
        <v>11</v>
      </c>
      <c r="G125" s="21" t="s">
        <v>11</v>
      </c>
      <c r="H125" s="21" t="s">
        <v>11</v>
      </c>
      <c r="I125" s="21" t="s">
        <v>11</v>
      </c>
      <c r="J125" s="20">
        <v>0</v>
      </c>
      <c r="K125" s="21" t="s">
        <v>11</v>
      </c>
      <c r="L125" s="21" t="s">
        <v>11</v>
      </c>
      <c r="M125" s="21" t="s">
        <v>11</v>
      </c>
      <c r="N125" s="21" t="s">
        <v>11</v>
      </c>
      <c r="O125" s="21" t="s">
        <v>11</v>
      </c>
      <c r="P125" s="21" t="s">
        <v>11</v>
      </c>
      <c r="Q125" s="21" t="s">
        <v>11</v>
      </c>
      <c r="R125" s="21" t="s">
        <v>11</v>
      </c>
      <c r="S125" s="21" t="s">
        <v>11</v>
      </c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</row>
    <row r="126" spans="1:611" s="11" customFormat="1" ht="33" hidden="1" customHeight="1" outlineLevel="1">
      <c r="A126" s="22"/>
      <c r="B126" s="23" t="s">
        <v>62</v>
      </c>
      <c r="C126" s="24" t="s">
        <v>11</v>
      </c>
      <c r="D126" s="24" t="s">
        <v>11</v>
      </c>
      <c r="E126" s="24" t="s">
        <v>11</v>
      </c>
      <c r="F126" s="24" t="s">
        <v>11</v>
      </c>
      <c r="G126" s="24" t="s">
        <v>11</v>
      </c>
      <c r="H126" s="24" t="s">
        <v>11</v>
      </c>
      <c r="I126" s="24" t="s">
        <v>11</v>
      </c>
      <c r="J126" s="25">
        <f>AVERAGE(J125:J125)</f>
        <v>0</v>
      </c>
      <c r="K126" s="24" t="s">
        <v>11</v>
      </c>
      <c r="L126" s="24" t="s">
        <v>11</v>
      </c>
      <c r="M126" s="24" t="s">
        <v>11</v>
      </c>
      <c r="N126" s="24" t="s">
        <v>11</v>
      </c>
      <c r="O126" s="24" t="s">
        <v>11</v>
      </c>
      <c r="P126" s="24" t="s">
        <v>11</v>
      </c>
      <c r="Q126" s="24" t="s">
        <v>11</v>
      </c>
      <c r="R126" s="24" t="s">
        <v>11</v>
      </c>
      <c r="S126" s="24" t="s">
        <v>11</v>
      </c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</row>
    <row r="127" spans="1:611" s="12" customFormat="1" ht="15.75" customHeight="1" collapsed="1">
      <c r="A127" s="19"/>
      <c r="B127" s="71" t="s">
        <v>12</v>
      </c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3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</row>
    <row r="128" spans="1:611" s="8" customFormat="1" ht="48.75" customHeight="1">
      <c r="A128" s="41"/>
      <c r="B128" s="55" t="s">
        <v>128</v>
      </c>
      <c r="C128" s="21" t="s">
        <v>11</v>
      </c>
      <c r="D128" s="21" t="s">
        <v>11</v>
      </c>
      <c r="E128" s="21" t="s">
        <v>11</v>
      </c>
      <c r="F128" s="21" t="s">
        <v>11</v>
      </c>
      <c r="G128" s="21" t="s">
        <v>11</v>
      </c>
      <c r="H128" s="21" t="s">
        <v>11</v>
      </c>
      <c r="I128" s="21" t="s">
        <v>11</v>
      </c>
      <c r="J128" s="28">
        <v>1</v>
      </c>
      <c r="K128" s="21" t="s">
        <v>11</v>
      </c>
      <c r="L128" s="21" t="s">
        <v>11</v>
      </c>
      <c r="M128" s="21" t="s">
        <v>11</v>
      </c>
      <c r="N128" s="21" t="s">
        <v>11</v>
      </c>
      <c r="O128" s="21" t="s">
        <v>11</v>
      </c>
      <c r="P128" s="21" t="s">
        <v>11</v>
      </c>
      <c r="Q128" s="21" t="s">
        <v>11</v>
      </c>
      <c r="R128" s="21" t="s">
        <v>11</v>
      </c>
      <c r="S128" s="21" t="s">
        <v>11</v>
      </c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</row>
    <row r="129" spans="1:611" s="8" customFormat="1" ht="50.25" customHeight="1">
      <c r="A129" s="41"/>
      <c r="B129" s="55" t="s">
        <v>129</v>
      </c>
      <c r="C129" s="21" t="s">
        <v>11</v>
      </c>
      <c r="D129" s="21" t="s">
        <v>11</v>
      </c>
      <c r="E129" s="21" t="s">
        <v>11</v>
      </c>
      <c r="F129" s="21" t="s">
        <v>11</v>
      </c>
      <c r="G129" s="21" t="s">
        <v>11</v>
      </c>
      <c r="H129" s="21" t="s">
        <v>11</v>
      </c>
      <c r="I129" s="21" t="s">
        <v>11</v>
      </c>
      <c r="J129" s="28">
        <v>1</v>
      </c>
      <c r="K129" s="21" t="s">
        <v>11</v>
      </c>
      <c r="L129" s="21" t="s">
        <v>11</v>
      </c>
      <c r="M129" s="21" t="s">
        <v>11</v>
      </c>
      <c r="N129" s="21" t="s">
        <v>11</v>
      </c>
      <c r="O129" s="21" t="s">
        <v>11</v>
      </c>
      <c r="P129" s="21" t="s">
        <v>11</v>
      </c>
      <c r="Q129" s="21" t="s">
        <v>11</v>
      </c>
      <c r="R129" s="21" t="s">
        <v>11</v>
      </c>
      <c r="S129" s="21" t="s">
        <v>11</v>
      </c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</row>
    <row r="130" spans="1:611" s="8" customFormat="1" ht="29.25" customHeight="1">
      <c r="A130" s="41"/>
      <c r="B130" s="55" t="s">
        <v>130</v>
      </c>
      <c r="C130" s="21" t="s">
        <v>11</v>
      </c>
      <c r="D130" s="21" t="s">
        <v>11</v>
      </c>
      <c r="E130" s="21" t="s">
        <v>11</v>
      </c>
      <c r="F130" s="21" t="s">
        <v>11</v>
      </c>
      <c r="G130" s="21" t="s">
        <v>11</v>
      </c>
      <c r="H130" s="21" t="s">
        <v>11</v>
      </c>
      <c r="I130" s="21" t="s">
        <v>11</v>
      </c>
      <c r="J130" s="28">
        <v>1</v>
      </c>
      <c r="K130" s="21" t="s">
        <v>11</v>
      </c>
      <c r="L130" s="21" t="s">
        <v>11</v>
      </c>
      <c r="M130" s="21" t="s">
        <v>11</v>
      </c>
      <c r="N130" s="21" t="s">
        <v>11</v>
      </c>
      <c r="O130" s="21" t="s">
        <v>11</v>
      </c>
      <c r="P130" s="21" t="s">
        <v>11</v>
      </c>
      <c r="Q130" s="21" t="s">
        <v>11</v>
      </c>
      <c r="R130" s="21" t="s">
        <v>11</v>
      </c>
      <c r="S130" s="21" t="s">
        <v>11</v>
      </c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</row>
    <row r="131" spans="1:611" s="8" customFormat="1" ht="29.25" customHeight="1">
      <c r="A131" s="41"/>
      <c r="B131" s="55" t="s">
        <v>131</v>
      </c>
      <c r="C131" s="21" t="s">
        <v>11</v>
      </c>
      <c r="D131" s="21" t="s">
        <v>11</v>
      </c>
      <c r="E131" s="21" t="s">
        <v>11</v>
      </c>
      <c r="F131" s="21" t="s">
        <v>11</v>
      </c>
      <c r="G131" s="21" t="s">
        <v>11</v>
      </c>
      <c r="H131" s="21" t="s">
        <v>11</v>
      </c>
      <c r="I131" s="21" t="s">
        <v>11</v>
      </c>
      <c r="J131" s="28">
        <v>1</v>
      </c>
      <c r="K131" s="21" t="s">
        <v>11</v>
      </c>
      <c r="L131" s="21" t="s">
        <v>11</v>
      </c>
      <c r="M131" s="21" t="s">
        <v>11</v>
      </c>
      <c r="N131" s="21" t="s">
        <v>11</v>
      </c>
      <c r="O131" s="21" t="s">
        <v>11</v>
      </c>
      <c r="P131" s="21" t="s">
        <v>11</v>
      </c>
      <c r="Q131" s="21" t="s">
        <v>11</v>
      </c>
      <c r="R131" s="21" t="s">
        <v>11</v>
      </c>
      <c r="S131" s="21" t="s">
        <v>11</v>
      </c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</row>
    <row r="132" spans="1:611" s="11" customFormat="1" ht="33" customHeight="1">
      <c r="A132" s="22"/>
      <c r="B132" s="23" t="s">
        <v>63</v>
      </c>
      <c r="C132" s="24" t="s">
        <v>11</v>
      </c>
      <c r="D132" s="24" t="s">
        <v>11</v>
      </c>
      <c r="E132" s="24" t="s">
        <v>11</v>
      </c>
      <c r="F132" s="24" t="s">
        <v>11</v>
      </c>
      <c r="G132" s="24" t="s">
        <v>11</v>
      </c>
      <c r="H132" s="24" t="s">
        <v>11</v>
      </c>
      <c r="I132" s="24" t="s">
        <v>11</v>
      </c>
      <c r="J132" s="61">
        <f>AVERAGE(J128:J130)</f>
        <v>1</v>
      </c>
      <c r="K132" s="24" t="s">
        <v>11</v>
      </c>
      <c r="L132" s="24" t="s">
        <v>11</v>
      </c>
      <c r="M132" s="24" t="s">
        <v>11</v>
      </c>
      <c r="N132" s="24" t="s">
        <v>11</v>
      </c>
      <c r="O132" s="24" t="s">
        <v>11</v>
      </c>
      <c r="P132" s="24" t="s">
        <v>11</v>
      </c>
      <c r="Q132" s="24" t="s">
        <v>11</v>
      </c>
      <c r="R132" s="24" t="s">
        <v>11</v>
      </c>
      <c r="S132" s="24" t="s">
        <v>11</v>
      </c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</row>
    <row r="133" spans="1:611" s="11" customFormat="1" ht="24.75" customHeight="1">
      <c r="A133" s="22"/>
      <c r="B133" s="23" t="s">
        <v>68</v>
      </c>
      <c r="C133" s="24" t="s">
        <v>11</v>
      </c>
      <c r="D133" s="24" t="s">
        <v>11</v>
      </c>
      <c r="E133" s="24" t="s">
        <v>11</v>
      </c>
      <c r="F133" s="24" t="s">
        <v>11</v>
      </c>
      <c r="G133" s="24" t="s">
        <v>11</v>
      </c>
      <c r="H133" s="24" t="s">
        <v>11</v>
      </c>
      <c r="I133" s="24" t="s">
        <v>11</v>
      </c>
      <c r="J133" s="24" t="s">
        <v>11</v>
      </c>
      <c r="K133" s="29">
        <f>(J132)/1</f>
        <v>1</v>
      </c>
      <c r="L133" s="24" t="s">
        <v>11</v>
      </c>
      <c r="M133" s="24" t="s">
        <v>11</v>
      </c>
      <c r="N133" s="24" t="s">
        <v>11</v>
      </c>
      <c r="O133" s="24" t="s">
        <v>11</v>
      </c>
      <c r="P133" s="24" t="s">
        <v>11</v>
      </c>
      <c r="Q133" s="24" t="s">
        <v>11</v>
      </c>
      <c r="R133" s="24" t="s">
        <v>11</v>
      </c>
      <c r="S133" s="24" t="s">
        <v>11</v>
      </c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</row>
    <row r="134" spans="1:611" s="46" customFormat="1" ht="26.25" customHeight="1">
      <c r="A134" s="45"/>
      <c r="B134" s="74" t="s">
        <v>132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6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</row>
    <row r="135" spans="1:611" s="12" customFormat="1" ht="15.75" hidden="1" customHeight="1" outlineLevel="1">
      <c r="A135" s="19"/>
      <c r="B135" s="71" t="s">
        <v>13</v>
      </c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3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</row>
    <row r="136" spans="1:611" s="8" customFormat="1" ht="91.5" hidden="1" customHeight="1" outlineLevel="1">
      <c r="A136" s="41"/>
      <c r="B136" s="26"/>
      <c r="C136" s="21" t="s">
        <v>11</v>
      </c>
      <c r="D136" s="21" t="s">
        <v>11</v>
      </c>
      <c r="E136" s="21" t="s">
        <v>11</v>
      </c>
      <c r="F136" s="21" t="s">
        <v>11</v>
      </c>
      <c r="G136" s="21" t="s">
        <v>11</v>
      </c>
      <c r="H136" s="21" t="s">
        <v>11</v>
      </c>
      <c r="I136" s="21" t="s">
        <v>11</v>
      </c>
      <c r="J136" s="20">
        <v>0</v>
      </c>
      <c r="K136" s="21" t="s">
        <v>11</v>
      </c>
      <c r="L136" s="21" t="s">
        <v>11</v>
      </c>
      <c r="M136" s="21" t="s">
        <v>11</v>
      </c>
      <c r="N136" s="21" t="s">
        <v>11</v>
      </c>
      <c r="O136" s="21" t="s">
        <v>11</v>
      </c>
      <c r="P136" s="21" t="s">
        <v>11</v>
      </c>
      <c r="Q136" s="21" t="s">
        <v>11</v>
      </c>
      <c r="R136" s="21" t="s">
        <v>11</v>
      </c>
      <c r="S136" s="21" t="s">
        <v>11</v>
      </c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</row>
    <row r="137" spans="1:611" s="11" customFormat="1" ht="33" hidden="1" customHeight="1" outlineLevel="1">
      <c r="A137" s="22"/>
      <c r="B137" s="23" t="s">
        <v>62</v>
      </c>
      <c r="C137" s="24" t="s">
        <v>11</v>
      </c>
      <c r="D137" s="24" t="s">
        <v>11</v>
      </c>
      <c r="E137" s="24" t="s">
        <v>11</v>
      </c>
      <c r="F137" s="24" t="s">
        <v>11</v>
      </c>
      <c r="G137" s="24" t="s">
        <v>11</v>
      </c>
      <c r="H137" s="24" t="s">
        <v>11</v>
      </c>
      <c r="I137" s="24" t="s">
        <v>11</v>
      </c>
      <c r="J137" s="25">
        <f>AVERAGE(J136:J136)</f>
        <v>0</v>
      </c>
      <c r="K137" s="24" t="s">
        <v>11</v>
      </c>
      <c r="L137" s="24" t="s">
        <v>11</v>
      </c>
      <c r="M137" s="24" t="s">
        <v>11</v>
      </c>
      <c r="N137" s="24" t="s">
        <v>11</v>
      </c>
      <c r="O137" s="24" t="s">
        <v>11</v>
      </c>
      <c r="P137" s="24" t="s">
        <v>11</v>
      </c>
      <c r="Q137" s="24" t="s">
        <v>11</v>
      </c>
      <c r="R137" s="24" t="s">
        <v>11</v>
      </c>
      <c r="S137" s="24" t="s">
        <v>11</v>
      </c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</row>
    <row r="138" spans="1:611" s="12" customFormat="1" ht="15.75" customHeight="1" collapsed="1">
      <c r="A138" s="19"/>
      <c r="B138" s="71" t="s">
        <v>12</v>
      </c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3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</row>
    <row r="139" spans="1:611" s="8" customFormat="1" ht="75.75" customHeight="1">
      <c r="A139" s="41"/>
      <c r="B139" s="55" t="s">
        <v>133</v>
      </c>
      <c r="C139" s="21" t="s">
        <v>11</v>
      </c>
      <c r="D139" s="21" t="s">
        <v>11</v>
      </c>
      <c r="E139" s="21" t="s">
        <v>11</v>
      </c>
      <c r="F139" s="21" t="s">
        <v>11</v>
      </c>
      <c r="G139" s="21" t="s">
        <v>11</v>
      </c>
      <c r="H139" s="21" t="s">
        <v>11</v>
      </c>
      <c r="I139" s="21" t="s">
        <v>11</v>
      </c>
      <c r="J139" s="28">
        <v>1</v>
      </c>
      <c r="K139" s="21" t="s">
        <v>11</v>
      </c>
      <c r="L139" s="21" t="s">
        <v>11</v>
      </c>
      <c r="M139" s="21" t="s">
        <v>11</v>
      </c>
      <c r="N139" s="21" t="s">
        <v>11</v>
      </c>
      <c r="O139" s="21" t="s">
        <v>11</v>
      </c>
      <c r="P139" s="21" t="s">
        <v>11</v>
      </c>
      <c r="Q139" s="21" t="s">
        <v>11</v>
      </c>
      <c r="R139" s="21" t="s">
        <v>11</v>
      </c>
      <c r="S139" s="21" t="s">
        <v>11</v>
      </c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</row>
    <row r="140" spans="1:611" s="8" customFormat="1" ht="35.25" customHeight="1">
      <c r="A140" s="41"/>
      <c r="B140" s="55" t="s">
        <v>134</v>
      </c>
      <c r="C140" s="21" t="s">
        <v>11</v>
      </c>
      <c r="D140" s="21" t="s">
        <v>11</v>
      </c>
      <c r="E140" s="21" t="s">
        <v>11</v>
      </c>
      <c r="F140" s="21" t="s">
        <v>11</v>
      </c>
      <c r="G140" s="21" t="s">
        <v>11</v>
      </c>
      <c r="H140" s="21" t="s">
        <v>11</v>
      </c>
      <c r="I140" s="21" t="s">
        <v>11</v>
      </c>
      <c r="J140" s="28">
        <v>1</v>
      </c>
      <c r="K140" s="21" t="s">
        <v>11</v>
      </c>
      <c r="L140" s="21" t="s">
        <v>11</v>
      </c>
      <c r="M140" s="21" t="s">
        <v>11</v>
      </c>
      <c r="N140" s="21" t="s">
        <v>11</v>
      </c>
      <c r="O140" s="21" t="s">
        <v>11</v>
      </c>
      <c r="P140" s="21" t="s">
        <v>11</v>
      </c>
      <c r="Q140" s="21" t="s">
        <v>11</v>
      </c>
      <c r="R140" s="21" t="s">
        <v>11</v>
      </c>
      <c r="S140" s="21" t="s">
        <v>11</v>
      </c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</row>
    <row r="141" spans="1:611" s="11" customFormat="1" ht="33" customHeight="1">
      <c r="A141" s="22"/>
      <c r="B141" s="23" t="s">
        <v>135</v>
      </c>
      <c r="C141" s="24" t="s">
        <v>11</v>
      </c>
      <c r="D141" s="24" t="s">
        <v>11</v>
      </c>
      <c r="E141" s="24" t="s">
        <v>11</v>
      </c>
      <c r="F141" s="24" t="s">
        <v>11</v>
      </c>
      <c r="G141" s="24" t="s">
        <v>11</v>
      </c>
      <c r="H141" s="24" t="s">
        <v>11</v>
      </c>
      <c r="I141" s="24" t="s">
        <v>11</v>
      </c>
      <c r="J141" s="61">
        <f>AVERAGE(J139:J140)</f>
        <v>1</v>
      </c>
      <c r="K141" s="24" t="s">
        <v>11</v>
      </c>
      <c r="L141" s="24" t="s">
        <v>11</v>
      </c>
      <c r="M141" s="24" t="s">
        <v>11</v>
      </c>
      <c r="N141" s="24" t="s">
        <v>11</v>
      </c>
      <c r="O141" s="24" t="s">
        <v>11</v>
      </c>
      <c r="P141" s="24" t="s">
        <v>11</v>
      </c>
      <c r="Q141" s="24" t="s">
        <v>11</v>
      </c>
      <c r="R141" s="24" t="s">
        <v>11</v>
      </c>
      <c r="S141" s="24" t="s">
        <v>11</v>
      </c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</row>
    <row r="142" spans="1:611" s="11" customFormat="1" ht="24.75" customHeight="1">
      <c r="A142" s="22"/>
      <c r="B142" s="23" t="s">
        <v>68</v>
      </c>
      <c r="C142" s="24" t="s">
        <v>11</v>
      </c>
      <c r="D142" s="24" t="s">
        <v>11</v>
      </c>
      <c r="E142" s="24" t="s">
        <v>11</v>
      </c>
      <c r="F142" s="24" t="s">
        <v>11</v>
      </c>
      <c r="G142" s="24" t="s">
        <v>11</v>
      </c>
      <c r="H142" s="24" t="s">
        <v>11</v>
      </c>
      <c r="I142" s="24" t="s">
        <v>11</v>
      </c>
      <c r="J142" s="24" t="s">
        <v>11</v>
      </c>
      <c r="K142" s="29">
        <f>(J141)/1</f>
        <v>1</v>
      </c>
      <c r="L142" s="24" t="s">
        <v>11</v>
      </c>
      <c r="M142" s="24" t="s">
        <v>11</v>
      </c>
      <c r="N142" s="24" t="s">
        <v>11</v>
      </c>
      <c r="O142" s="24" t="s">
        <v>11</v>
      </c>
      <c r="P142" s="24" t="s">
        <v>11</v>
      </c>
      <c r="Q142" s="24" t="s">
        <v>11</v>
      </c>
      <c r="R142" s="24" t="s">
        <v>11</v>
      </c>
      <c r="S142" s="24" t="s">
        <v>11</v>
      </c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</row>
    <row r="143" spans="1:611" s="46" customFormat="1" ht="26.25" customHeight="1">
      <c r="A143" s="45"/>
      <c r="B143" s="74" t="s">
        <v>136</v>
      </c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6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</row>
    <row r="144" spans="1:611" s="12" customFormat="1" ht="15.75" hidden="1" customHeight="1" outlineLevel="1">
      <c r="A144" s="19"/>
      <c r="B144" s="71" t="s">
        <v>13</v>
      </c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3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</row>
    <row r="145" spans="1:611" s="8" customFormat="1" ht="91.5" hidden="1" customHeight="1" outlineLevel="1">
      <c r="A145" s="41"/>
      <c r="B145" s="26"/>
      <c r="C145" s="21" t="s">
        <v>11</v>
      </c>
      <c r="D145" s="21" t="s">
        <v>11</v>
      </c>
      <c r="E145" s="21" t="s">
        <v>11</v>
      </c>
      <c r="F145" s="21" t="s">
        <v>11</v>
      </c>
      <c r="G145" s="21" t="s">
        <v>11</v>
      </c>
      <c r="H145" s="21" t="s">
        <v>11</v>
      </c>
      <c r="I145" s="21" t="s">
        <v>11</v>
      </c>
      <c r="J145" s="20">
        <v>0</v>
      </c>
      <c r="K145" s="21" t="s">
        <v>11</v>
      </c>
      <c r="L145" s="21" t="s">
        <v>11</v>
      </c>
      <c r="M145" s="21" t="s">
        <v>11</v>
      </c>
      <c r="N145" s="21" t="s">
        <v>11</v>
      </c>
      <c r="O145" s="21" t="s">
        <v>11</v>
      </c>
      <c r="P145" s="21" t="s">
        <v>11</v>
      </c>
      <c r="Q145" s="21" t="s">
        <v>11</v>
      </c>
      <c r="R145" s="21" t="s">
        <v>11</v>
      </c>
      <c r="S145" s="21" t="s">
        <v>11</v>
      </c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</row>
    <row r="146" spans="1:611" s="11" customFormat="1" ht="33" hidden="1" customHeight="1" outlineLevel="1">
      <c r="A146" s="22"/>
      <c r="B146" s="23" t="s">
        <v>62</v>
      </c>
      <c r="C146" s="24" t="s">
        <v>11</v>
      </c>
      <c r="D146" s="24" t="s">
        <v>11</v>
      </c>
      <c r="E146" s="24" t="s">
        <v>11</v>
      </c>
      <c r="F146" s="24" t="s">
        <v>11</v>
      </c>
      <c r="G146" s="24" t="s">
        <v>11</v>
      </c>
      <c r="H146" s="24" t="s">
        <v>11</v>
      </c>
      <c r="I146" s="24" t="s">
        <v>11</v>
      </c>
      <c r="J146" s="25">
        <f>AVERAGE(J145:J145)</f>
        <v>0</v>
      </c>
      <c r="K146" s="24" t="s">
        <v>11</v>
      </c>
      <c r="L146" s="24" t="s">
        <v>11</v>
      </c>
      <c r="M146" s="24" t="s">
        <v>11</v>
      </c>
      <c r="N146" s="24" t="s">
        <v>11</v>
      </c>
      <c r="O146" s="24" t="s">
        <v>11</v>
      </c>
      <c r="P146" s="24" t="s">
        <v>11</v>
      </c>
      <c r="Q146" s="24" t="s">
        <v>11</v>
      </c>
      <c r="R146" s="24" t="s">
        <v>11</v>
      </c>
      <c r="S146" s="24" t="s">
        <v>11</v>
      </c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</row>
    <row r="147" spans="1:611" s="12" customFormat="1" ht="15.75" customHeight="1" collapsed="1">
      <c r="A147" s="19"/>
      <c r="B147" s="71" t="s">
        <v>12</v>
      </c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3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</row>
    <row r="148" spans="1:611" s="8" customFormat="1" ht="33" customHeight="1">
      <c r="A148" s="41"/>
      <c r="B148" s="55" t="s">
        <v>137</v>
      </c>
      <c r="C148" s="21" t="s">
        <v>11</v>
      </c>
      <c r="D148" s="21" t="s">
        <v>11</v>
      </c>
      <c r="E148" s="21" t="s">
        <v>11</v>
      </c>
      <c r="F148" s="21" t="s">
        <v>11</v>
      </c>
      <c r="G148" s="21" t="s">
        <v>11</v>
      </c>
      <c r="H148" s="21" t="s">
        <v>11</v>
      </c>
      <c r="I148" s="21" t="s">
        <v>11</v>
      </c>
      <c r="J148" s="28">
        <v>1</v>
      </c>
      <c r="K148" s="21" t="s">
        <v>11</v>
      </c>
      <c r="L148" s="21" t="s">
        <v>11</v>
      </c>
      <c r="M148" s="21" t="s">
        <v>11</v>
      </c>
      <c r="N148" s="21" t="s">
        <v>11</v>
      </c>
      <c r="O148" s="21" t="s">
        <v>11</v>
      </c>
      <c r="P148" s="21" t="s">
        <v>11</v>
      </c>
      <c r="Q148" s="21" t="s">
        <v>11</v>
      </c>
      <c r="R148" s="21" t="s">
        <v>11</v>
      </c>
      <c r="S148" s="21" t="s">
        <v>11</v>
      </c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</row>
    <row r="149" spans="1:611" s="8" customFormat="1" ht="49.5" customHeight="1">
      <c r="A149" s="41"/>
      <c r="B149" s="55" t="s">
        <v>138</v>
      </c>
      <c r="C149" s="21" t="s">
        <v>11</v>
      </c>
      <c r="D149" s="21" t="s">
        <v>11</v>
      </c>
      <c r="E149" s="21" t="s">
        <v>11</v>
      </c>
      <c r="F149" s="21" t="s">
        <v>11</v>
      </c>
      <c r="G149" s="21" t="s">
        <v>11</v>
      </c>
      <c r="H149" s="21" t="s">
        <v>11</v>
      </c>
      <c r="I149" s="21" t="s">
        <v>11</v>
      </c>
      <c r="J149" s="28">
        <v>1</v>
      </c>
      <c r="K149" s="21" t="s">
        <v>11</v>
      </c>
      <c r="L149" s="21" t="s">
        <v>11</v>
      </c>
      <c r="M149" s="21" t="s">
        <v>11</v>
      </c>
      <c r="N149" s="21" t="s">
        <v>11</v>
      </c>
      <c r="O149" s="21" t="s">
        <v>11</v>
      </c>
      <c r="P149" s="21" t="s">
        <v>11</v>
      </c>
      <c r="Q149" s="21" t="s">
        <v>11</v>
      </c>
      <c r="R149" s="21" t="s">
        <v>11</v>
      </c>
      <c r="S149" s="21" t="s">
        <v>11</v>
      </c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</row>
    <row r="150" spans="1:611" s="8" customFormat="1" ht="17.25" customHeight="1">
      <c r="A150" s="41"/>
      <c r="B150" s="55" t="s">
        <v>139</v>
      </c>
      <c r="C150" s="21" t="s">
        <v>11</v>
      </c>
      <c r="D150" s="21" t="s">
        <v>11</v>
      </c>
      <c r="E150" s="21" t="s">
        <v>11</v>
      </c>
      <c r="F150" s="21" t="s">
        <v>11</v>
      </c>
      <c r="G150" s="21" t="s">
        <v>11</v>
      </c>
      <c r="H150" s="21" t="s">
        <v>11</v>
      </c>
      <c r="I150" s="21" t="s">
        <v>11</v>
      </c>
      <c r="J150" s="28">
        <v>1</v>
      </c>
      <c r="K150" s="21" t="s">
        <v>11</v>
      </c>
      <c r="L150" s="21" t="s">
        <v>11</v>
      </c>
      <c r="M150" s="21" t="s">
        <v>11</v>
      </c>
      <c r="N150" s="21" t="s">
        <v>11</v>
      </c>
      <c r="O150" s="21" t="s">
        <v>11</v>
      </c>
      <c r="P150" s="21" t="s">
        <v>11</v>
      </c>
      <c r="Q150" s="21" t="s">
        <v>11</v>
      </c>
      <c r="R150" s="21" t="s">
        <v>11</v>
      </c>
      <c r="S150" s="21" t="s">
        <v>11</v>
      </c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</row>
    <row r="151" spans="1:611" s="8" customFormat="1" ht="33" customHeight="1">
      <c r="A151" s="41"/>
      <c r="B151" s="55" t="s">
        <v>140</v>
      </c>
      <c r="C151" s="21" t="s">
        <v>11</v>
      </c>
      <c r="D151" s="21" t="s">
        <v>11</v>
      </c>
      <c r="E151" s="21" t="s">
        <v>11</v>
      </c>
      <c r="F151" s="21" t="s">
        <v>11</v>
      </c>
      <c r="G151" s="21" t="s">
        <v>11</v>
      </c>
      <c r="H151" s="21" t="s">
        <v>11</v>
      </c>
      <c r="I151" s="21" t="s">
        <v>11</v>
      </c>
      <c r="J151" s="28">
        <v>0.97</v>
      </c>
      <c r="K151" s="21" t="s">
        <v>11</v>
      </c>
      <c r="L151" s="21" t="s">
        <v>11</v>
      </c>
      <c r="M151" s="21" t="s">
        <v>11</v>
      </c>
      <c r="N151" s="21" t="s">
        <v>11</v>
      </c>
      <c r="O151" s="21" t="s">
        <v>11</v>
      </c>
      <c r="P151" s="21" t="s">
        <v>11</v>
      </c>
      <c r="Q151" s="21" t="s">
        <v>11</v>
      </c>
      <c r="R151" s="21" t="s">
        <v>11</v>
      </c>
      <c r="S151" s="21" t="s">
        <v>11</v>
      </c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</row>
    <row r="152" spans="1:611" s="11" customFormat="1" ht="33" customHeight="1">
      <c r="A152" s="22"/>
      <c r="B152" s="23" t="s">
        <v>141</v>
      </c>
      <c r="C152" s="24" t="s">
        <v>11</v>
      </c>
      <c r="D152" s="24" t="s">
        <v>11</v>
      </c>
      <c r="E152" s="24" t="s">
        <v>11</v>
      </c>
      <c r="F152" s="24" t="s">
        <v>11</v>
      </c>
      <c r="G152" s="24" t="s">
        <v>11</v>
      </c>
      <c r="H152" s="24" t="s">
        <v>11</v>
      </c>
      <c r="I152" s="24" t="s">
        <v>11</v>
      </c>
      <c r="J152" s="61">
        <f>AVERAGE(J148:J151)</f>
        <v>0.99249999999999994</v>
      </c>
      <c r="K152" s="24" t="s">
        <v>11</v>
      </c>
      <c r="L152" s="24" t="s">
        <v>11</v>
      </c>
      <c r="M152" s="24" t="s">
        <v>11</v>
      </c>
      <c r="N152" s="24" t="s">
        <v>11</v>
      </c>
      <c r="O152" s="24" t="s">
        <v>11</v>
      </c>
      <c r="P152" s="24" t="s">
        <v>11</v>
      </c>
      <c r="Q152" s="24" t="s">
        <v>11</v>
      </c>
      <c r="R152" s="24" t="s">
        <v>11</v>
      </c>
      <c r="S152" s="24" t="s">
        <v>11</v>
      </c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</row>
    <row r="153" spans="1:611" s="11" customFormat="1" ht="24.75" customHeight="1">
      <c r="A153" s="22"/>
      <c r="B153" s="23" t="s">
        <v>142</v>
      </c>
      <c r="C153" s="24" t="s">
        <v>11</v>
      </c>
      <c r="D153" s="24" t="s">
        <v>11</v>
      </c>
      <c r="E153" s="24" t="s">
        <v>11</v>
      </c>
      <c r="F153" s="24" t="s">
        <v>11</v>
      </c>
      <c r="G153" s="24" t="s">
        <v>11</v>
      </c>
      <c r="H153" s="24" t="s">
        <v>11</v>
      </c>
      <c r="I153" s="24" t="s">
        <v>11</v>
      </c>
      <c r="J153" s="24" t="s">
        <v>11</v>
      </c>
      <c r="K153" s="29">
        <f>(J152)/1</f>
        <v>0.99249999999999994</v>
      </c>
      <c r="L153" s="24" t="s">
        <v>11</v>
      </c>
      <c r="M153" s="24" t="s">
        <v>11</v>
      </c>
      <c r="N153" s="24" t="s">
        <v>11</v>
      </c>
      <c r="O153" s="24" t="s">
        <v>11</v>
      </c>
      <c r="P153" s="24" t="s">
        <v>11</v>
      </c>
      <c r="Q153" s="24" t="s">
        <v>11</v>
      </c>
      <c r="R153" s="24" t="s">
        <v>11</v>
      </c>
      <c r="S153" s="24" t="s">
        <v>11</v>
      </c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</row>
    <row r="154" spans="1:611" s="46" customFormat="1" ht="26.25" customHeight="1">
      <c r="A154" s="45"/>
      <c r="B154" s="74" t="s">
        <v>165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6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</row>
    <row r="155" spans="1:611" s="12" customFormat="1" ht="15.75" hidden="1" customHeight="1" outlineLevel="1">
      <c r="A155" s="19"/>
      <c r="B155" s="71" t="s">
        <v>13</v>
      </c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3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</row>
    <row r="156" spans="1:611" s="8" customFormat="1" ht="91.5" hidden="1" customHeight="1" outlineLevel="1">
      <c r="A156" s="41"/>
      <c r="B156" s="26"/>
      <c r="C156" s="21" t="s">
        <v>11</v>
      </c>
      <c r="D156" s="21" t="s">
        <v>11</v>
      </c>
      <c r="E156" s="21" t="s">
        <v>11</v>
      </c>
      <c r="F156" s="21" t="s">
        <v>11</v>
      </c>
      <c r="G156" s="21" t="s">
        <v>11</v>
      </c>
      <c r="H156" s="21" t="s">
        <v>11</v>
      </c>
      <c r="I156" s="21" t="s">
        <v>11</v>
      </c>
      <c r="J156" s="20">
        <v>0</v>
      </c>
      <c r="K156" s="21" t="s">
        <v>11</v>
      </c>
      <c r="L156" s="21" t="s">
        <v>11</v>
      </c>
      <c r="M156" s="21" t="s">
        <v>11</v>
      </c>
      <c r="N156" s="21" t="s">
        <v>11</v>
      </c>
      <c r="O156" s="21" t="s">
        <v>11</v>
      </c>
      <c r="P156" s="21" t="s">
        <v>11</v>
      </c>
      <c r="Q156" s="21" t="s">
        <v>11</v>
      </c>
      <c r="R156" s="21" t="s">
        <v>11</v>
      </c>
      <c r="S156" s="21" t="s">
        <v>11</v>
      </c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</row>
    <row r="157" spans="1:611" s="11" customFormat="1" ht="33" hidden="1" customHeight="1" outlineLevel="1">
      <c r="A157" s="22"/>
      <c r="B157" s="23" t="s">
        <v>62</v>
      </c>
      <c r="C157" s="24" t="s">
        <v>11</v>
      </c>
      <c r="D157" s="24" t="s">
        <v>11</v>
      </c>
      <c r="E157" s="24" t="s">
        <v>11</v>
      </c>
      <c r="F157" s="24" t="s">
        <v>11</v>
      </c>
      <c r="G157" s="24" t="s">
        <v>11</v>
      </c>
      <c r="H157" s="24" t="s">
        <v>11</v>
      </c>
      <c r="I157" s="24" t="s">
        <v>11</v>
      </c>
      <c r="J157" s="25">
        <f>AVERAGE(J156:J156)</f>
        <v>0</v>
      </c>
      <c r="K157" s="24" t="s">
        <v>11</v>
      </c>
      <c r="L157" s="24" t="s">
        <v>11</v>
      </c>
      <c r="M157" s="24" t="s">
        <v>11</v>
      </c>
      <c r="N157" s="24" t="s">
        <v>11</v>
      </c>
      <c r="O157" s="24" t="s">
        <v>11</v>
      </c>
      <c r="P157" s="24" t="s">
        <v>11</v>
      </c>
      <c r="Q157" s="24" t="s">
        <v>11</v>
      </c>
      <c r="R157" s="24" t="s">
        <v>11</v>
      </c>
      <c r="S157" s="24" t="s">
        <v>11</v>
      </c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</row>
    <row r="158" spans="1:611" s="12" customFormat="1" ht="15.75" customHeight="1" collapsed="1">
      <c r="A158" s="19"/>
      <c r="B158" s="71" t="s">
        <v>12</v>
      </c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3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</row>
    <row r="159" spans="1:611" s="8" customFormat="1" ht="33" customHeight="1">
      <c r="A159" s="41"/>
      <c r="B159" s="55" t="s">
        <v>166</v>
      </c>
      <c r="C159" s="21" t="s">
        <v>11</v>
      </c>
      <c r="D159" s="21" t="s">
        <v>11</v>
      </c>
      <c r="E159" s="21" t="s">
        <v>11</v>
      </c>
      <c r="F159" s="21" t="s">
        <v>11</v>
      </c>
      <c r="G159" s="21" t="s">
        <v>11</v>
      </c>
      <c r="H159" s="21" t="s">
        <v>11</v>
      </c>
      <c r="I159" s="21" t="s">
        <v>11</v>
      </c>
      <c r="J159" s="28">
        <v>1</v>
      </c>
      <c r="K159" s="21" t="s">
        <v>11</v>
      </c>
      <c r="L159" s="21" t="s">
        <v>11</v>
      </c>
      <c r="M159" s="21" t="s">
        <v>11</v>
      </c>
      <c r="N159" s="21" t="s">
        <v>11</v>
      </c>
      <c r="O159" s="21" t="s">
        <v>11</v>
      </c>
      <c r="P159" s="21" t="s">
        <v>11</v>
      </c>
      <c r="Q159" s="21" t="s">
        <v>11</v>
      </c>
      <c r="R159" s="21" t="s">
        <v>11</v>
      </c>
      <c r="S159" s="21" t="s">
        <v>11</v>
      </c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</row>
    <row r="160" spans="1:611" s="8" customFormat="1" ht="49.5" customHeight="1">
      <c r="A160" s="41"/>
      <c r="B160" s="55" t="s">
        <v>167</v>
      </c>
      <c r="C160" s="21" t="s">
        <v>11</v>
      </c>
      <c r="D160" s="21" t="s">
        <v>11</v>
      </c>
      <c r="E160" s="21" t="s">
        <v>11</v>
      </c>
      <c r="F160" s="21" t="s">
        <v>11</v>
      </c>
      <c r="G160" s="21" t="s">
        <v>11</v>
      </c>
      <c r="H160" s="21" t="s">
        <v>11</v>
      </c>
      <c r="I160" s="21" t="s">
        <v>11</v>
      </c>
      <c r="J160" s="28">
        <v>1</v>
      </c>
      <c r="K160" s="21" t="s">
        <v>11</v>
      </c>
      <c r="L160" s="21" t="s">
        <v>11</v>
      </c>
      <c r="M160" s="21" t="s">
        <v>11</v>
      </c>
      <c r="N160" s="21" t="s">
        <v>11</v>
      </c>
      <c r="O160" s="21" t="s">
        <v>11</v>
      </c>
      <c r="P160" s="21" t="s">
        <v>11</v>
      </c>
      <c r="Q160" s="21" t="s">
        <v>11</v>
      </c>
      <c r="R160" s="21" t="s">
        <v>11</v>
      </c>
      <c r="S160" s="21" t="s">
        <v>11</v>
      </c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</row>
    <row r="161" spans="1:611" s="11" customFormat="1" ht="33" customHeight="1">
      <c r="A161" s="22"/>
      <c r="B161" s="23" t="s">
        <v>168</v>
      </c>
      <c r="C161" s="24" t="s">
        <v>11</v>
      </c>
      <c r="D161" s="24" t="s">
        <v>11</v>
      </c>
      <c r="E161" s="24" t="s">
        <v>11</v>
      </c>
      <c r="F161" s="24" t="s">
        <v>11</v>
      </c>
      <c r="G161" s="24" t="s">
        <v>11</v>
      </c>
      <c r="H161" s="24" t="s">
        <v>11</v>
      </c>
      <c r="I161" s="24" t="s">
        <v>11</v>
      </c>
      <c r="J161" s="61">
        <f>AVERAGE(J159:J160)</f>
        <v>1</v>
      </c>
      <c r="K161" s="24" t="s">
        <v>11</v>
      </c>
      <c r="L161" s="24" t="s">
        <v>11</v>
      </c>
      <c r="M161" s="24" t="s">
        <v>11</v>
      </c>
      <c r="N161" s="24" t="s">
        <v>11</v>
      </c>
      <c r="O161" s="24" t="s">
        <v>11</v>
      </c>
      <c r="P161" s="24" t="s">
        <v>11</v>
      </c>
      <c r="Q161" s="24" t="s">
        <v>11</v>
      </c>
      <c r="R161" s="24" t="s">
        <v>11</v>
      </c>
      <c r="S161" s="24" t="s">
        <v>11</v>
      </c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</row>
    <row r="162" spans="1:611" s="11" customFormat="1" ht="24.75" customHeight="1">
      <c r="A162" s="22"/>
      <c r="B162" s="23" t="s">
        <v>169</v>
      </c>
      <c r="C162" s="24" t="s">
        <v>11</v>
      </c>
      <c r="D162" s="24" t="s">
        <v>11</v>
      </c>
      <c r="E162" s="24" t="s">
        <v>11</v>
      </c>
      <c r="F162" s="24" t="s">
        <v>11</v>
      </c>
      <c r="G162" s="24" t="s">
        <v>11</v>
      </c>
      <c r="H162" s="24" t="s">
        <v>11</v>
      </c>
      <c r="I162" s="24" t="s">
        <v>11</v>
      </c>
      <c r="J162" s="24" t="s">
        <v>11</v>
      </c>
      <c r="K162" s="29">
        <f>(J161)/1</f>
        <v>1</v>
      </c>
      <c r="L162" s="24" t="s">
        <v>11</v>
      </c>
      <c r="M162" s="24" t="s">
        <v>11</v>
      </c>
      <c r="N162" s="24" t="s">
        <v>11</v>
      </c>
      <c r="O162" s="24" t="s">
        <v>11</v>
      </c>
      <c r="P162" s="24" t="s">
        <v>11</v>
      </c>
      <c r="Q162" s="24" t="s">
        <v>11</v>
      </c>
      <c r="R162" s="24" t="s">
        <v>11</v>
      </c>
      <c r="S162" s="24" t="s">
        <v>11</v>
      </c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</row>
    <row r="163" spans="1:611" s="1" customFormat="1" ht="30.75" customHeight="1">
      <c r="A163" s="54" t="s">
        <v>69</v>
      </c>
      <c r="B163" s="67" t="s">
        <v>156</v>
      </c>
      <c r="C163" s="60">
        <v>49929.5</v>
      </c>
      <c r="D163" s="60">
        <v>50092</v>
      </c>
      <c r="E163" s="60">
        <v>1</v>
      </c>
      <c r="F163" s="21" t="s">
        <v>11</v>
      </c>
      <c r="G163" s="21" t="s">
        <v>11</v>
      </c>
      <c r="H163" s="21" t="s">
        <v>11</v>
      </c>
      <c r="I163" s="21" t="s">
        <v>11</v>
      </c>
      <c r="J163" s="21" t="s">
        <v>11</v>
      </c>
      <c r="K163" s="21" t="s">
        <v>11</v>
      </c>
      <c r="L163" s="21" t="s">
        <v>11</v>
      </c>
      <c r="M163" s="21" t="s">
        <v>11</v>
      </c>
      <c r="N163" s="21" t="s">
        <v>11</v>
      </c>
      <c r="O163" s="21" t="s">
        <v>11</v>
      </c>
      <c r="P163" s="21" t="s">
        <v>11</v>
      </c>
      <c r="Q163" s="21" t="s">
        <v>11</v>
      </c>
      <c r="R163" s="21" t="s">
        <v>11</v>
      </c>
      <c r="S163" s="21" t="s">
        <v>11</v>
      </c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</row>
    <row r="164" spans="1:611" s="1" customFormat="1" ht="60.75" customHeight="1">
      <c r="A164" s="54" t="s">
        <v>14</v>
      </c>
      <c r="B164" s="67" t="s">
        <v>157</v>
      </c>
      <c r="C164" s="60">
        <v>32.200000000000003</v>
      </c>
      <c r="D164" s="60">
        <v>34.61</v>
      </c>
      <c r="E164" s="60">
        <v>1</v>
      </c>
      <c r="F164" s="21" t="s">
        <v>11</v>
      </c>
      <c r="G164" s="21" t="s">
        <v>11</v>
      </c>
      <c r="H164" s="21" t="s">
        <v>11</v>
      </c>
      <c r="I164" s="21" t="s">
        <v>11</v>
      </c>
      <c r="J164" s="21" t="s">
        <v>11</v>
      </c>
      <c r="K164" s="21" t="s">
        <v>11</v>
      </c>
      <c r="L164" s="21" t="s">
        <v>11</v>
      </c>
      <c r="M164" s="21" t="s">
        <v>11</v>
      </c>
      <c r="N164" s="21" t="s">
        <v>11</v>
      </c>
      <c r="O164" s="21" t="s">
        <v>11</v>
      </c>
      <c r="P164" s="21" t="s">
        <v>11</v>
      </c>
      <c r="Q164" s="21" t="s">
        <v>11</v>
      </c>
      <c r="R164" s="21" t="s">
        <v>11</v>
      </c>
      <c r="S164" s="21" t="s">
        <v>11</v>
      </c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</row>
    <row r="165" spans="1:611" s="1" customFormat="1" ht="33.75" customHeight="1">
      <c r="A165" s="54" t="s">
        <v>70</v>
      </c>
      <c r="B165" s="68" t="s">
        <v>158</v>
      </c>
      <c r="C165" s="60">
        <v>9.9499999999999993</v>
      </c>
      <c r="D165" s="60">
        <v>9.02</v>
      </c>
      <c r="E165" s="60">
        <v>1</v>
      </c>
      <c r="F165" s="21" t="s">
        <v>11</v>
      </c>
      <c r="G165" s="21" t="s">
        <v>11</v>
      </c>
      <c r="H165" s="21" t="s">
        <v>11</v>
      </c>
      <c r="I165" s="21" t="s">
        <v>11</v>
      </c>
      <c r="J165" s="21" t="s">
        <v>11</v>
      </c>
      <c r="K165" s="21" t="s">
        <v>11</v>
      </c>
      <c r="L165" s="21" t="s">
        <v>11</v>
      </c>
      <c r="M165" s="21" t="s">
        <v>11</v>
      </c>
      <c r="N165" s="21" t="s">
        <v>11</v>
      </c>
      <c r="O165" s="21" t="s">
        <v>11</v>
      </c>
      <c r="P165" s="21" t="s">
        <v>11</v>
      </c>
      <c r="Q165" s="21" t="s">
        <v>11</v>
      </c>
      <c r="R165" s="21" t="s">
        <v>11</v>
      </c>
      <c r="S165" s="21" t="s">
        <v>11</v>
      </c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</row>
    <row r="166" spans="1:611" s="1" customFormat="1" ht="39.75" customHeight="1">
      <c r="A166" s="54" t="s">
        <v>15</v>
      </c>
      <c r="B166" s="68" t="s">
        <v>159</v>
      </c>
      <c r="C166" s="60">
        <v>98</v>
      </c>
      <c r="D166" s="60">
        <v>98</v>
      </c>
      <c r="E166" s="60">
        <v>1</v>
      </c>
      <c r="F166" s="21" t="s">
        <v>11</v>
      </c>
      <c r="G166" s="21" t="s">
        <v>11</v>
      </c>
      <c r="H166" s="21" t="s">
        <v>11</v>
      </c>
      <c r="I166" s="21" t="s">
        <v>11</v>
      </c>
      <c r="J166" s="21" t="s">
        <v>11</v>
      </c>
      <c r="K166" s="21" t="s">
        <v>11</v>
      </c>
      <c r="L166" s="21" t="s">
        <v>11</v>
      </c>
      <c r="M166" s="21" t="s">
        <v>11</v>
      </c>
      <c r="N166" s="21" t="s">
        <v>11</v>
      </c>
      <c r="O166" s="21" t="s">
        <v>11</v>
      </c>
      <c r="P166" s="21" t="s">
        <v>11</v>
      </c>
      <c r="Q166" s="21" t="s">
        <v>11</v>
      </c>
      <c r="R166" s="21" t="s">
        <v>11</v>
      </c>
      <c r="S166" s="21" t="s">
        <v>11</v>
      </c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</row>
    <row r="167" spans="1:611" s="1" customFormat="1" ht="33" customHeight="1">
      <c r="A167" s="54" t="s">
        <v>71</v>
      </c>
      <c r="B167" s="69" t="s">
        <v>160</v>
      </c>
      <c r="C167" s="60">
        <v>23640.5</v>
      </c>
      <c r="D167" s="60">
        <v>36560</v>
      </c>
      <c r="E167" s="60">
        <v>1</v>
      </c>
      <c r="F167" s="21" t="s">
        <v>11</v>
      </c>
      <c r="G167" s="21" t="s">
        <v>11</v>
      </c>
      <c r="H167" s="21" t="s">
        <v>11</v>
      </c>
      <c r="I167" s="21" t="s">
        <v>11</v>
      </c>
      <c r="J167" s="21" t="s">
        <v>11</v>
      </c>
      <c r="K167" s="21" t="s">
        <v>11</v>
      </c>
      <c r="L167" s="21" t="s">
        <v>11</v>
      </c>
      <c r="M167" s="21" t="s">
        <v>11</v>
      </c>
      <c r="N167" s="21" t="s">
        <v>11</v>
      </c>
      <c r="O167" s="21" t="s">
        <v>11</v>
      </c>
      <c r="P167" s="21" t="s">
        <v>11</v>
      </c>
      <c r="Q167" s="21" t="s">
        <v>11</v>
      </c>
      <c r="R167" s="21" t="s">
        <v>11</v>
      </c>
      <c r="S167" s="21" t="s">
        <v>11</v>
      </c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</row>
    <row r="168" spans="1:611" s="5" customFormat="1" ht="33" customHeight="1">
      <c r="A168" s="22"/>
      <c r="B168" s="23" t="s">
        <v>72</v>
      </c>
      <c r="C168" s="24" t="s">
        <v>11</v>
      </c>
      <c r="D168" s="24" t="s">
        <v>11</v>
      </c>
      <c r="E168" s="24" t="s">
        <v>11</v>
      </c>
      <c r="F168" s="24" t="s">
        <v>11</v>
      </c>
      <c r="G168" s="25">
        <v>0.98</v>
      </c>
      <c r="H168" s="24" t="s">
        <v>11</v>
      </c>
      <c r="I168" s="24" t="s">
        <v>11</v>
      </c>
      <c r="J168" s="24" t="s">
        <v>11</v>
      </c>
      <c r="K168" s="24" t="s">
        <v>11</v>
      </c>
      <c r="L168" s="24" t="s">
        <v>11</v>
      </c>
      <c r="M168" s="24" t="s">
        <v>11</v>
      </c>
      <c r="N168" s="24" t="s">
        <v>11</v>
      </c>
      <c r="O168" s="24" t="s">
        <v>11</v>
      </c>
      <c r="P168" s="24" t="s">
        <v>11</v>
      </c>
      <c r="Q168" s="24" t="s">
        <v>11</v>
      </c>
      <c r="R168" s="24" t="s">
        <v>11</v>
      </c>
      <c r="S168" s="24" t="s">
        <v>11</v>
      </c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</row>
    <row r="169" spans="1:611" ht="19.5" customHeight="1">
      <c r="A169" s="40"/>
      <c r="B169" s="80" t="s">
        <v>34</v>
      </c>
      <c r="C169" s="81"/>
      <c r="D169" s="81"/>
      <c r="E169" s="81"/>
      <c r="F169" s="81"/>
      <c r="G169" s="81"/>
      <c r="H169" s="81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2"/>
    </row>
    <row r="170" spans="1:611" s="1" customFormat="1" ht="30.75" customHeight="1">
      <c r="A170" s="24"/>
      <c r="B170" s="23" t="s">
        <v>76</v>
      </c>
      <c r="C170" s="24" t="s">
        <v>11</v>
      </c>
      <c r="D170" s="24" t="s">
        <v>11</v>
      </c>
      <c r="E170" s="24" t="s">
        <v>11</v>
      </c>
      <c r="F170" s="29">
        <v>0.98</v>
      </c>
      <c r="G170" s="24" t="s">
        <v>11</v>
      </c>
      <c r="H170" s="24" t="s">
        <v>11</v>
      </c>
      <c r="I170" s="24" t="s">
        <v>11</v>
      </c>
      <c r="J170" s="24" t="s">
        <v>11</v>
      </c>
      <c r="K170" s="24" t="s">
        <v>11</v>
      </c>
      <c r="L170" s="24" t="s">
        <v>11</v>
      </c>
      <c r="M170" s="24" t="s">
        <v>11</v>
      </c>
      <c r="N170" s="24" t="s">
        <v>11</v>
      </c>
      <c r="O170" s="24" t="s">
        <v>11</v>
      </c>
      <c r="P170" s="24" t="s">
        <v>11</v>
      </c>
      <c r="Q170" s="24" t="s">
        <v>11</v>
      </c>
      <c r="R170" s="24" t="s">
        <v>11</v>
      </c>
      <c r="S170" s="24" t="s">
        <v>11</v>
      </c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</row>
    <row r="171" spans="1:611" ht="19.5" customHeight="1">
      <c r="A171" s="40"/>
      <c r="B171" s="80" t="s">
        <v>74</v>
      </c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2"/>
    </row>
    <row r="172" spans="1:611" s="48" customFormat="1" ht="30.75" customHeight="1">
      <c r="A172" s="52"/>
      <c r="B172" s="49" t="s">
        <v>73</v>
      </c>
      <c r="C172" s="24" t="s">
        <v>11</v>
      </c>
      <c r="D172" s="24" t="s">
        <v>11</v>
      </c>
      <c r="E172" s="24" t="s">
        <v>11</v>
      </c>
      <c r="F172" s="24" t="s">
        <v>11</v>
      </c>
      <c r="G172" s="24" t="s">
        <v>11</v>
      </c>
      <c r="H172" s="24" t="s">
        <v>11</v>
      </c>
      <c r="I172" s="24" t="s">
        <v>11</v>
      </c>
      <c r="J172" s="24" t="s">
        <v>11</v>
      </c>
      <c r="K172" s="24" t="s">
        <v>11</v>
      </c>
      <c r="L172" s="29">
        <v>0.83</v>
      </c>
      <c r="M172" s="29">
        <v>1</v>
      </c>
      <c r="N172" s="29">
        <v>0.19</v>
      </c>
      <c r="O172" s="29">
        <v>0.99</v>
      </c>
      <c r="P172" s="24" t="s">
        <v>11</v>
      </c>
      <c r="Q172" s="47">
        <v>0.96</v>
      </c>
      <c r="R172" s="24" t="s">
        <v>11</v>
      </c>
      <c r="S172" s="24" t="s">
        <v>11</v>
      </c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</row>
    <row r="173" spans="1:611" ht="19.5" customHeight="1">
      <c r="A173" s="40"/>
      <c r="B173" s="80" t="s">
        <v>75</v>
      </c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2"/>
    </row>
    <row r="174" spans="1:611" s="50" customFormat="1" ht="30.75" customHeight="1">
      <c r="A174" s="47"/>
      <c r="B174" s="23" t="s">
        <v>77</v>
      </c>
      <c r="C174" s="24" t="s">
        <v>11</v>
      </c>
      <c r="D174" s="24" t="s">
        <v>11</v>
      </c>
      <c r="E174" s="24" t="s">
        <v>11</v>
      </c>
      <c r="F174" s="24" t="s">
        <v>11</v>
      </c>
      <c r="G174" s="24" t="s">
        <v>11</v>
      </c>
      <c r="H174" s="24" t="s">
        <v>11</v>
      </c>
      <c r="I174" s="24" t="s">
        <v>11</v>
      </c>
      <c r="J174" s="24" t="s">
        <v>11</v>
      </c>
      <c r="K174" s="29">
        <f>(K104+K122+K133+K142+K153+K162)/6</f>
        <v>0.95991666666666664</v>
      </c>
      <c r="L174" s="24" t="s">
        <v>11</v>
      </c>
      <c r="M174" s="24" t="s">
        <v>11</v>
      </c>
      <c r="N174" s="24" t="s">
        <v>11</v>
      </c>
      <c r="O174" s="24" t="s">
        <v>11</v>
      </c>
      <c r="P174" s="24" t="s">
        <v>11</v>
      </c>
      <c r="Q174" s="24" t="s">
        <v>11</v>
      </c>
      <c r="R174" s="24" t="s">
        <v>11</v>
      </c>
      <c r="S174" s="24" t="s">
        <v>11</v>
      </c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</row>
    <row r="175" spans="1:611" s="51" customFormat="1" ht="30.75" customHeight="1">
      <c r="A175" s="28"/>
      <c r="B175" s="85" t="s">
        <v>78</v>
      </c>
      <c r="C175" s="81"/>
      <c r="D175" s="81"/>
      <c r="E175" s="81"/>
      <c r="F175" s="81"/>
      <c r="G175" s="81"/>
      <c r="H175" s="81"/>
      <c r="I175" s="81"/>
      <c r="J175" s="81"/>
      <c r="K175" s="81"/>
      <c r="L175" s="81"/>
      <c r="M175" s="81"/>
      <c r="N175" s="81"/>
      <c r="O175" s="81"/>
      <c r="P175" s="81"/>
      <c r="Q175" s="81"/>
      <c r="R175" s="82"/>
      <c r="S175" s="29">
        <f>(0.3*G168)+(0.3*F170)+(0.2*Q172)+(0.2*K174)</f>
        <v>0.97198333333333342</v>
      </c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</row>
    <row r="176" spans="1:611" s="10" customFormat="1" ht="30.75" customHeight="1">
      <c r="A176" s="83"/>
      <c r="B176" s="83"/>
      <c r="C176" s="83"/>
      <c r="D176" s="83"/>
      <c r="E176" s="83"/>
      <c r="F176" s="83"/>
      <c r="G176" s="83"/>
      <c r="H176" s="83"/>
      <c r="I176" s="83"/>
      <c r="J176" s="83"/>
      <c r="K176" s="83"/>
      <c r="L176" s="83"/>
      <c r="M176" s="83"/>
      <c r="N176" s="83"/>
      <c r="O176" s="83"/>
      <c r="P176" s="83"/>
      <c r="Q176" s="83"/>
      <c r="R176" s="83"/>
      <c r="S176" s="83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</row>
    <row r="177" spans="1:611" s="1" customFormat="1" ht="30.75" customHeight="1">
      <c r="A177" s="84" t="s">
        <v>174</v>
      </c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</row>
    <row r="178" spans="1:611" s="4" customFormat="1">
      <c r="A178" s="30"/>
      <c r="B178" s="30"/>
      <c r="C178" s="31"/>
      <c r="D178" s="31"/>
      <c r="E178" s="31"/>
      <c r="F178" s="32"/>
      <c r="G178" s="32"/>
      <c r="H178" s="33"/>
      <c r="I178" s="33"/>
      <c r="J178" s="33"/>
      <c r="K178" s="31"/>
      <c r="L178" s="33"/>
      <c r="M178" s="33"/>
      <c r="N178" s="31"/>
      <c r="O178" s="31"/>
      <c r="P178" s="33"/>
      <c r="Q178" s="33"/>
      <c r="R178" s="33"/>
      <c r="S178" s="33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</row>
    <row r="180" spans="1:611" hidden="1"/>
    <row r="181" spans="1:611" hidden="1">
      <c r="M181" s="34" t="e">
        <f>#REF!+#REF!</f>
        <v>#REF!</v>
      </c>
      <c r="N181" s="35"/>
      <c r="O181" s="35"/>
    </row>
    <row r="182" spans="1:611" hidden="1">
      <c r="M182" s="34" t="e">
        <f>#REF!+#REF!</f>
        <v>#REF!</v>
      </c>
      <c r="N182" s="35"/>
      <c r="O182" s="35"/>
    </row>
    <row r="183" spans="1:611" hidden="1">
      <c r="M183" s="33" t="e">
        <f>M182/M181</f>
        <v>#REF!</v>
      </c>
    </row>
  </sheetData>
  <mergeCells count="64">
    <mergeCell ref="B154:S154"/>
    <mergeCell ref="B155:S155"/>
    <mergeCell ref="B158:S158"/>
    <mergeCell ref="B76:S76"/>
    <mergeCell ref="B77:S77"/>
    <mergeCell ref="B83:S83"/>
    <mergeCell ref="B89:S89"/>
    <mergeCell ref="B87:S87"/>
    <mergeCell ref="B88:S88"/>
    <mergeCell ref="B9:S9"/>
    <mergeCell ref="A1:S1"/>
    <mergeCell ref="C3:D3"/>
    <mergeCell ref="E3:E4"/>
    <mergeCell ref="B8:S8"/>
    <mergeCell ref="O4:P4"/>
    <mergeCell ref="L4:N4"/>
    <mergeCell ref="H3:J3"/>
    <mergeCell ref="L2:Q2"/>
    <mergeCell ref="Q3:Q4"/>
    <mergeCell ref="R3:R4"/>
    <mergeCell ref="S3:S4"/>
    <mergeCell ref="B7:S7"/>
    <mergeCell ref="B2:B4"/>
    <mergeCell ref="K3:K4"/>
    <mergeCell ref="A6:S6"/>
    <mergeCell ref="A2:A4"/>
    <mergeCell ref="F3:F4"/>
    <mergeCell ref="C2:G2"/>
    <mergeCell ref="G3:G4"/>
    <mergeCell ref="H2:K2"/>
    <mergeCell ref="B20:S20"/>
    <mergeCell ref="B19:S19"/>
    <mergeCell ref="B28:S28"/>
    <mergeCell ref="B12:S12"/>
    <mergeCell ref="B48:S48"/>
    <mergeCell ref="B41:S41"/>
    <mergeCell ref="B42:S42"/>
    <mergeCell ref="A176:S176"/>
    <mergeCell ref="A177:S177"/>
    <mergeCell ref="B171:S171"/>
    <mergeCell ref="B173:S173"/>
    <mergeCell ref="B175:R175"/>
    <mergeCell ref="A29:A31"/>
    <mergeCell ref="A32:A34"/>
    <mergeCell ref="B169:S169"/>
    <mergeCell ref="B92:S92"/>
    <mergeCell ref="B105:S105"/>
    <mergeCell ref="B106:S106"/>
    <mergeCell ref="B110:S110"/>
    <mergeCell ref="B123:S123"/>
    <mergeCell ref="B134:S134"/>
    <mergeCell ref="B135:S135"/>
    <mergeCell ref="B138:S138"/>
    <mergeCell ref="B144:S144"/>
    <mergeCell ref="B147:S147"/>
    <mergeCell ref="B124:S124"/>
    <mergeCell ref="B127:S127"/>
    <mergeCell ref="B143:S143"/>
    <mergeCell ref="B71:S71"/>
    <mergeCell ref="B53:S53"/>
    <mergeCell ref="B54:S54"/>
    <mergeCell ref="B60:S60"/>
    <mergeCell ref="B64:S64"/>
    <mergeCell ref="B65:S65"/>
  </mergeCells>
  <pageMargins left="0.19685039370078741" right="0.19685039370078741" top="0.19685039370078741" bottom="0.39370078740157483" header="0.11811023622047245" footer="0.11811023622047245"/>
  <pageSetup paperSize="9" scale="43" fitToWidth="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H17"/>
  <sheetViews>
    <sheetView workbookViewId="0">
      <selection activeCell="I26" sqref="I26"/>
    </sheetView>
  </sheetViews>
  <sheetFormatPr defaultRowHeight="15"/>
  <sheetData>
    <row r="17" spans="8:8">
      <c r="H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2024-02-21T08:31:51Z</dcterms:modified>
</cp:coreProperties>
</file>