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OLE_LINK96" localSheetId="0">Лист1!$D$20</definedName>
    <definedName name="OLE_LINK98" localSheetId="0">Лист1!$F$18</definedName>
  </definedNames>
  <calcPr calcId="125725"/>
</workbook>
</file>

<file path=xl/calcChain.xml><?xml version="1.0" encoding="utf-8"?>
<calcChain xmlns="http://schemas.openxmlformats.org/spreadsheetml/2006/main">
  <c r="H237" i="1"/>
  <c r="H242"/>
  <c r="H257"/>
  <c r="H259"/>
  <c r="H264"/>
  <c r="H413"/>
  <c r="F238"/>
  <c r="E238"/>
  <c r="G238"/>
  <c r="H238"/>
  <c r="D238"/>
  <c r="J240"/>
  <c r="H240"/>
  <c r="G240"/>
  <c r="E240"/>
  <c r="D240"/>
  <c r="D242"/>
  <c r="K427"/>
  <c r="K476"/>
  <c r="K469"/>
  <c r="K462"/>
  <c r="J483"/>
  <c r="J476"/>
  <c r="J469"/>
  <c r="J462"/>
  <c r="F476"/>
  <c r="E476"/>
  <c r="D476"/>
  <c r="I483"/>
  <c r="I476"/>
  <c r="I469"/>
  <c r="E483"/>
  <c r="D483"/>
  <c r="F469"/>
  <c r="E469"/>
  <c r="D469"/>
  <c r="F462"/>
  <c r="E462"/>
  <c r="D462"/>
  <c r="I462" s="1"/>
  <c r="I481"/>
  <c r="I474"/>
  <c r="I467"/>
  <c r="I460"/>
  <c r="I456"/>
  <c r="K455"/>
  <c r="I455"/>
  <c r="G420"/>
  <c r="H420"/>
  <c r="G413"/>
  <c r="H330"/>
  <c r="G330"/>
  <c r="F330"/>
  <c r="E330"/>
  <c r="E329" s="1"/>
  <c r="D330"/>
  <c r="D329" s="1"/>
  <c r="K379"/>
  <c r="J379"/>
  <c r="I379"/>
  <c r="K378"/>
  <c r="J378"/>
  <c r="I378"/>
  <c r="E378"/>
  <c r="F378"/>
  <c r="G378"/>
  <c r="H378"/>
  <c r="D378"/>
  <c r="J332"/>
  <c r="I332"/>
  <c r="I374"/>
  <c r="J374"/>
  <c r="J371"/>
  <c r="I371"/>
  <c r="E332"/>
  <c r="D332"/>
  <c r="E371"/>
  <c r="D371"/>
  <c r="J339"/>
  <c r="I339"/>
  <c r="E336"/>
  <c r="D336"/>
  <c r="D301"/>
  <c r="D304"/>
  <c r="D322"/>
  <c r="H315"/>
  <c r="G315"/>
  <c r="D36"/>
  <c r="D20"/>
  <c r="H652"/>
  <c r="I66" l="1"/>
  <c r="H66"/>
  <c r="E62"/>
  <c r="F62"/>
  <c r="D64"/>
  <c r="D66"/>
  <c r="D67"/>
  <c r="D62"/>
  <c r="E69"/>
  <c r="F69"/>
  <c r="G69"/>
  <c r="D69"/>
  <c r="E70"/>
  <c r="F70"/>
  <c r="G70"/>
  <c r="H70"/>
  <c r="I74"/>
  <c r="H74"/>
  <c r="D74"/>
  <c r="D75"/>
  <c r="D70"/>
  <c r="G79"/>
  <c r="G64" s="1"/>
  <c r="K98"/>
  <c r="J98"/>
  <c r="I98"/>
  <c r="E84"/>
  <c r="F84"/>
  <c r="G84"/>
  <c r="K84" s="1"/>
  <c r="H84"/>
  <c r="H62" s="1"/>
  <c r="D84"/>
  <c r="H93"/>
  <c r="H79" s="1"/>
  <c r="H64" s="1"/>
  <c r="G93"/>
  <c r="E196"/>
  <c r="F196"/>
  <c r="G196"/>
  <c r="H196"/>
  <c r="D196"/>
  <c r="E202"/>
  <c r="F202"/>
  <c r="G202"/>
  <c r="H202"/>
  <c r="D518"/>
  <c r="E525"/>
  <c r="F525"/>
  <c r="G525"/>
  <c r="H525"/>
  <c r="D525"/>
  <c r="E526"/>
  <c r="F526"/>
  <c r="G526"/>
  <c r="H526"/>
  <c r="D526"/>
  <c r="G539"/>
  <c r="F539"/>
  <c r="E539"/>
  <c r="E546"/>
  <c r="F546"/>
  <c r="G546"/>
  <c r="H546"/>
  <c r="D546"/>
  <c r="H552"/>
  <c r="D552"/>
  <c r="E547"/>
  <c r="F547"/>
  <c r="G547"/>
  <c r="H547"/>
  <c r="D547"/>
  <c r="E553"/>
  <c r="F553"/>
  <c r="G553"/>
  <c r="H553"/>
  <c r="D553"/>
  <c r="H559"/>
  <c r="D559"/>
  <c r="E560"/>
  <c r="F560"/>
  <c r="G560"/>
  <c r="H560"/>
  <c r="D560"/>
  <c r="E567"/>
  <c r="F567"/>
  <c r="G567"/>
  <c r="H567"/>
  <c r="D567"/>
  <c r="H573"/>
  <c r="D573"/>
  <c r="E574"/>
  <c r="F574"/>
  <c r="G574"/>
  <c r="H574"/>
  <c r="D574"/>
  <c r="E581"/>
  <c r="F581"/>
  <c r="G581"/>
  <c r="H581"/>
  <c r="D581"/>
  <c r="E588"/>
  <c r="F588"/>
  <c r="G588"/>
  <c r="D588"/>
  <c r="D594"/>
  <c r="E596"/>
  <c r="F596"/>
  <c r="G596"/>
  <c r="D596"/>
  <c r="D602"/>
  <c r="E603"/>
  <c r="F603"/>
  <c r="G603"/>
  <c r="H603"/>
  <c r="D603"/>
  <c r="H609"/>
  <c r="D609"/>
  <c r="E610"/>
  <c r="F610"/>
  <c r="G610"/>
  <c r="H610"/>
  <c r="D610"/>
  <c r="H616"/>
  <c r="D616"/>
  <c r="E617"/>
  <c r="F617"/>
  <c r="G617"/>
  <c r="H617"/>
  <c r="D617"/>
  <c r="H623"/>
  <c r="H602" s="1"/>
  <c r="H596" s="1"/>
  <c r="D623"/>
  <c r="E624"/>
  <c r="F624"/>
  <c r="G624"/>
  <c r="H624"/>
  <c r="D624"/>
  <c r="E631"/>
  <c r="F631"/>
  <c r="G631"/>
  <c r="H631"/>
  <c r="D631"/>
  <c r="H637"/>
  <c r="D637"/>
  <c r="E638"/>
  <c r="F638"/>
  <c r="G638"/>
  <c r="H638"/>
  <c r="D638"/>
  <c r="E645"/>
  <c r="F645"/>
  <c r="G645"/>
  <c r="H645"/>
  <c r="D645"/>
  <c r="H651"/>
  <c r="D651"/>
  <c r="E652"/>
  <c r="F652"/>
  <c r="G652"/>
  <c r="D652"/>
  <c r="E659"/>
  <c r="F659"/>
  <c r="G659"/>
  <c r="H659"/>
  <c r="D659"/>
  <c r="H665"/>
  <c r="D665"/>
  <c r="E666"/>
  <c r="F666"/>
  <c r="G666"/>
  <c r="H666"/>
  <c r="D666"/>
  <c r="H594" l="1"/>
  <c r="H588" s="1"/>
  <c r="G62"/>
  <c r="J84"/>
  <c r="I84"/>
  <c r="E112"/>
  <c r="G112"/>
  <c r="D498"/>
  <c r="I228"/>
  <c r="H228"/>
  <c r="D228"/>
  <c r="E224"/>
  <c r="J224" s="1"/>
  <c r="F224"/>
  <c r="G224"/>
  <c r="G223" s="1"/>
  <c r="H224"/>
  <c r="D224"/>
  <c r="I224" s="1"/>
  <c r="E210"/>
  <c r="F210"/>
  <c r="G210"/>
  <c r="D210"/>
  <c r="D112"/>
  <c r="I231"/>
  <c r="K231"/>
  <c r="J231"/>
  <c r="H230"/>
  <c r="G230"/>
  <c r="F230"/>
  <c r="E230"/>
  <c r="J230" s="1"/>
  <c r="D230"/>
  <c r="I230" s="1"/>
  <c r="K224"/>
  <c r="F223"/>
  <c r="H223" l="1"/>
  <c r="K230"/>
  <c r="K223"/>
  <c r="E223"/>
  <c r="J223" s="1"/>
  <c r="D223"/>
  <c r="I223" s="1"/>
  <c r="I217"/>
  <c r="K217"/>
  <c r="H216"/>
  <c r="G216"/>
  <c r="F216"/>
  <c r="E216"/>
  <c r="D216"/>
  <c r="I216" s="1"/>
  <c r="H210"/>
  <c r="F209"/>
  <c r="H209"/>
  <c r="G209"/>
  <c r="D209"/>
  <c r="D202"/>
  <c r="D93"/>
  <c r="J216" l="1"/>
  <c r="K216"/>
  <c r="E209"/>
  <c r="J209" s="1"/>
  <c r="I209"/>
  <c r="J210"/>
  <c r="J217"/>
  <c r="I210"/>
  <c r="I203"/>
  <c r="K209"/>
  <c r="K210"/>
  <c r="D195"/>
  <c r="I202"/>
  <c r="H195"/>
  <c r="D53"/>
  <c r="H48"/>
  <c r="G48"/>
  <c r="F48"/>
  <c r="E48"/>
  <c r="D46"/>
  <c r="E36"/>
  <c r="D31"/>
  <c r="D28"/>
  <c r="E28"/>
  <c r="F28"/>
  <c r="H53"/>
  <c r="H46"/>
  <c r="D48"/>
  <c r="D79"/>
  <c r="D57" s="1"/>
  <c r="E61"/>
  <c r="I637"/>
  <c r="E498"/>
  <c r="F498"/>
  <c r="G498"/>
  <c r="H498"/>
  <c r="I498" s="1"/>
  <c r="D491"/>
  <c r="H187"/>
  <c r="H75" s="1"/>
  <c r="D187"/>
  <c r="E168"/>
  <c r="F168"/>
  <c r="G168"/>
  <c r="H168"/>
  <c r="I168" s="1"/>
  <c r="D168"/>
  <c r="E154"/>
  <c r="F154"/>
  <c r="G154"/>
  <c r="H154"/>
  <c r="I154" s="1"/>
  <c r="D154"/>
  <c r="E140"/>
  <c r="F140"/>
  <c r="F61" s="1"/>
  <c r="G140"/>
  <c r="H140"/>
  <c r="D140"/>
  <c r="E126"/>
  <c r="F126"/>
  <c r="F125" s="1"/>
  <c r="G126"/>
  <c r="J126" s="1"/>
  <c r="H126"/>
  <c r="D126"/>
  <c r="D125" s="1"/>
  <c r="F112"/>
  <c r="J112"/>
  <c r="H112"/>
  <c r="D111"/>
  <c r="I93"/>
  <c r="I672"/>
  <c r="I666"/>
  <c r="I658"/>
  <c r="I652"/>
  <c r="I644"/>
  <c r="I638"/>
  <c r="I630"/>
  <c r="I624"/>
  <c r="I580"/>
  <c r="I574"/>
  <c r="I566"/>
  <c r="I560"/>
  <c r="K540"/>
  <c r="J540"/>
  <c r="I540"/>
  <c r="H539"/>
  <c r="D539"/>
  <c r="K519"/>
  <c r="J519"/>
  <c r="I519"/>
  <c r="H518"/>
  <c r="G518"/>
  <c r="F518"/>
  <c r="E518"/>
  <c r="K512"/>
  <c r="J512"/>
  <c r="I512"/>
  <c r="H511"/>
  <c r="G511"/>
  <c r="F511"/>
  <c r="E511"/>
  <c r="J511" s="1"/>
  <c r="D511"/>
  <c r="K533"/>
  <c r="J533"/>
  <c r="I533"/>
  <c r="H532"/>
  <c r="G532"/>
  <c r="F532"/>
  <c r="E532"/>
  <c r="D532"/>
  <c r="K505"/>
  <c r="J505"/>
  <c r="I505"/>
  <c r="H504"/>
  <c r="G504"/>
  <c r="F504"/>
  <c r="E504"/>
  <c r="D504"/>
  <c r="I194"/>
  <c r="H188"/>
  <c r="G188"/>
  <c r="F188"/>
  <c r="E188"/>
  <c r="D188"/>
  <c r="K175"/>
  <c r="J175"/>
  <c r="I175"/>
  <c r="H174"/>
  <c r="G174"/>
  <c r="F174"/>
  <c r="E174"/>
  <c r="D174"/>
  <c r="K161"/>
  <c r="J161"/>
  <c r="I161"/>
  <c r="H160"/>
  <c r="G160"/>
  <c r="F160"/>
  <c r="E160"/>
  <c r="D160"/>
  <c r="J133"/>
  <c r="I133"/>
  <c r="H132"/>
  <c r="G132"/>
  <c r="F132"/>
  <c r="E132"/>
  <c r="D132"/>
  <c r="K147"/>
  <c r="J147"/>
  <c r="I147"/>
  <c r="H146"/>
  <c r="G146"/>
  <c r="F146"/>
  <c r="E146"/>
  <c r="D146"/>
  <c r="K119"/>
  <c r="J119"/>
  <c r="I119"/>
  <c r="H118"/>
  <c r="G118"/>
  <c r="F118"/>
  <c r="E118"/>
  <c r="D118"/>
  <c r="I107"/>
  <c r="H104"/>
  <c r="G104"/>
  <c r="F104"/>
  <c r="E104"/>
  <c r="D104"/>
  <c r="E111"/>
  <c r="F111"/>
  <c r="G111"/>
  <c r="H111"/>
  <c r="K112"/>
  <c r="E125"/>
  <c r="H125"/>
  <c r="I126"/>
  <c r="K393"/>
  <c r="K365"/>
  <c r="K358"/>
  <c r="K351"/>
  <c r="K344"/>
  <c r="J393"/>
  <c r="J365"/>
  <c r="J358"/>
  <c r="J351"/>
  <c r="J344"/>
  <c r="I393"/>
  <c r="I365"/>
  <c r="I358"/>
  <c r="I351"/>
  <c r="I344"/>
  <c r="I330"/>
  <c r="K386"/>
  <c r="J386"/>
  <c r="I386"/>
  <c r="E392"/>
  <c r="F392"/>
  <c r="G392"/>
  <c r="H392"/>
  <c r="D392"/>
  <c r="F385"/>
  <c r="G385"/>
  <c r="H385"/>
  <c r="E364"/>
  <c r="F364"/>
  <c r="G364"/>
  <c r="H364"/>
  <c r="D364"/>
  <c r="E357"/>
  <c r="F357"/>
  <c r="G357"/>
  <c r="H357"/>
  <c r="D357"/>
  <c r="E350"/>
  <c r="F350"/>
  <c r="G350"/>
  <c r="H350"/>
  <c r="D350"/>
  <c r="E343"/>
  <c r="F343"/>
  <c r="G343"/>
  <c r="H343"/>
  <c r="D343"/>
  <c r="F336"/>
  <c r="G336"/>
  <c r="H336"/>
  <c r="E40"/>
  <c r="F40"/>
  <c r="E54"/>
  <c r="F54"/>
  <c r="E76"/>
  <c r="F76"/>
  <c r="E90"/>
  <c r="F90"/>
  <c r="E97"/>
  <c r="F97"/>
  <c r="E139"/>
  <c r="F139"/>
  <c r="E153"/>
  <c r="F153"/>
  <c r="E167"/>
  <c r="F167"/>
  <c r="F181"/>
  <c r="E181"/>
  <c r="I617"/>
  <c r="E497"/>
  <c r="I665"/>
  <c r="I573"/>
  <c r="I559"/>
  <c r="I645"/>
  <c r="I631"/>
  <c r="I582"/>
  <c r="J456"/>
  <c r="K449"/>
  <c r="K442"/>
  <c r="J449"/>
  <c r="J442"/>
  <c r="K435"/>
  <c r="K421"/>
  <c r="J435"/>
  <c r="J428"/>
  <c r="J421"/>
  <c r="K414"/>
  <c r="J414"/>
  <c r="K407"/>
  <c r="J407"/>
  <c r="K316"/>
  <c r="J316"/>
  <c r="K309"/>
  <c r="J309"/>
  <c r="J295"/>
  <c r="K288"/>
  <c r="J290"/>
  <c r="J288"/>
  <c r="J283"/>
  <c r="K274"/>
  <c r="K267"/>
  <c r="J274"/>
  <c r="J269"/>
  <c r="J267"/>
  <c r="I453"/>
  <c r="I449"/>
  <c r="I446"/>
  <c r="I442"/>
  <c r="I439"/>
  <c r="I435"/>
  <c r="I432"/>
  <c r="I428"/>
  <c r="I425"/>
  <c r="I421"/>
  <c r="I418"/>
  <c r="I414"/>
  <c r="I407"/>
  <c r="I400"/>
  <c r="I316"/>
  <c r="I309"/>
  <c r="I295"/>
  <c r="I290"/>
  <c r="I288"/>
  <c r="I285"/>
  <c r="I283"/>
  <c r="I278"/>
  <c r="I269"/>
  <c r="I267"/>
  <c r="D455"/>
  <c r="F455"/>
  <c r="E455"/>
  <c r="J455" s="1"/>
  <c r="F448"/>
  <c r="K448" s="1"/>
  <c r="E448"/>
  <c r="J448" s="1"/>
  <c r="F441"/>
  <c r="K441" s="1"/>
  <c r="E441"/>
  <c r="J441" s="1"/>
  <c r="F434"/>
  <c r="E434"/>
  <c r="F427"/>
  <c r="E427"/>
  <c r="J427" s="1"/>
  <c r="F420"/>
  <c r="K420" s="1"/>
  <c r="E420"/>
  <c r="J420" s="1"/>
  <c r="F413"/>
  <c r="K413" s="1"/>
  <c r="E413"/>
  <c r="J413" s="1"/>
  <c r="D413"/>
  <c r="I413" s="1"/>
  <c r="E406"/>
  <c r="F406"/>
  <c r="E399"/>
  <c r="F399"/>
  <c r="F329"/>
  <c r="E315"/>
  <c r="J315" s="1"/>
  <c r="F315"/>
  <c r="K315" s="1"/>
  <c r="E308"/>
  <c r="F308"/>
  <c r="F294"/>
  <c r="E294"/>
  <c r="J294" s="1"/>
  <c r="E287"/>
  <c r="F287"/>
  <c r="F280"/>
  <c r="E280"/>
  <c r="F273"/>
  <c r="E273"/>
  <c r="E266"/>
  <c r="F266"/>
  <c r="H434"/>
  <c r="G434"/>
  <c r="H406"/>
  <c r="G406"/>
  <c r="H308"/>
  <c r="G308"/>
  <c r="G302"/>
  <c r="H302"/>
  <c r="H301" s="1"/>
  <c r="G262"/>
  <c r="H262"/>
  <c r="H255" s="1"/>
  <c r="H28" s="1"/>
  <c r="G260"/>
  <c r="G253" s="1"/>
  <c r="H287"/>
  <c r="G287"/>
  <c r="K287" s="1"/>
  <c r="H280"/>
  <c r="G280"/>
  <c r="I274"/>
  <c r="G273"/>
  <c r="H266"/>
  <c r="G266"/>
  <c r="D294"/>
  <c r="I294" s="1"/>
  <c r="H67" l="1"/>
  <c r="H61" s="1"/>
  <c r="H69"/>
  <c r="H57"/>
  <c r="I526"/>
  <c r="J539"/>
  <c r="G491"/>
  <c r="F491"/>
  <c r="E491"/>
  <c r="F497"/>
  <c r="I623"/>
  <c r="H31"/>
  <c r="I187"/>
  <c r="G61"/>
  <c r="G57"/>
  <c r="H491"/>
  <c r="I195"/>
  <c r="E195"/>
  <c r="I196"/>
  <c r="F195"/>
  <c r="J203"/>
  <c r="K203"/>
  <c r="K196"/>
  <c r="J196"/>
  <c r="I140"/>
  <c r="I112"/>
  <c r="I651"/>
  <c r="G125"/>
  <c r="I125"/>
  <c r="I111"/>
  <c r="I539"/>
  <c r="K539"/>
  <c r="K357"/>
  <c r="D385"/>
  <c r="I385" s="1"/>
  <c r="I532"/>
  <c r="J532"/>
  <c r="K511"/>
  <c r="J518"/>
  <c r="I518"/>
  <c r="K518"/>
  <c r="I511"/>
  <c r="K532"/>
  <c r="K273"/>
  <c r="K146"/>
  <c r="I504"/>
  <c r="J336"/>
  <c r="J350"/>
  <c r="J364"/>
  <c r="J160"/>
  <c r="J174"/>
  <c r="J504"/>
  <c r="K504"/>
  <c r="I146"/>
  <c r="I132"/>
  <c r="K160"/>
  <c r="K174"/>
  <c r="I160"/>
  <c r="I174"/>
  <c r="I188"/>
  <c r="J146"/>
  <c r="J132"/>
  <c r="J266"/>
  <c r="J280"/>
  <c r="J125"/>
  <c r="J111"/>
  <c r="J118"/>
  <c r="J343"/>
  <c r="I350"/>
  <c r="J357"/>
  <c r="K392"/>
  <c r="I392"/>
  <c r="I118"/>
  <c r="K118"/>
  <c r="K406"/>
  <c r="I343"/>
  <c r="K364"/>
  <c r="K343"/>
  <c r="I357"/>
  <c r="K385"/>
  <c r="I104"/>
  <c r="I336"/>
  <c r="I364"/>
  <c r="K111"/>
  <c r="H260"/>
  <c r="H253" s="1"/>
  <c r="J308"/>
  <c r="E385"/>
  <c r="J385" s="1"/>
  <c r="K350"/>
  <c r="K266"/>
  <c r="J392"/>
  <c r="K434"/>
  <c r="H273"/>
  <c r="G301"/>
  <c r="G246"/>
  <c r="G34" s="1"/>
  <c r="J273"/>
  <c r="J434"/>
  <c r="G259"/>
  <c r="J287"/>
  <c r="K308"/>
  <c r="J406"/>
  <c r="H248"/>
  <c r="H36" s="1"/>
  <c r="G255"/>
  <c r="E262"/>
  <c r="E255" s="1"/>
  <c r="I659"/>
  <c r="I547"/>
  <c r="G26" l="1"/>
  <c r="H26"/>
  <c r="D61"/>
  <c r="G195"/>
  <c r="J195" s="1"/>
  <c r="J202"/>
  <c r="K202"/>
  <c r="H246"/>
  <c r="H34" s="1"/>
  <c r="I567"/>
  <c r="H252"/>
  <c r="G28"/>
  <c r="J255"/>
  <c r="I581"/>
  <c r="J262"/>
  <c r="E12"/>
  <c r="E248"/>
  <c r="E20" s="1"/>
  <c r="H30"/>
  <c r="H250"/>
  <c r="H38" s="1"/>
  <c r="G252"/>
  <c r="G248"/>
  <c r="H20"/>
  <c r="F12"/>
  <c r="G18"/>
  <c r="G40"/>
  <c r="D54"/>
  <c r="E83"/>
  <c r="H97"/>
  <c r="I97" s="1"/>
  <c r="G97"/>
  <c r="D97"/>
  <c r="J248" l="1"/>
  <c r="G36"/>
  <c r="J36" s="1"/>
  <c r="J97"/>
  <c r="K97"/>
  <c r="K195"/>
  <c r="H245"/>
  <c r="F47"/>
  <c r="F83"/>
  <c r="I75"/>
  <c r="H22"/>
  <c r="G83"/>
  <c r="J83" s="1"/>
  <c r="G76"/>
  <c r="E47"/>
  <c r="H76"/>
  <c r="I79"/>
  <c r="H14"/>
  <c r="I70"/>
  <c r="H83"/>
  <c r="I83" s="1"/>
  <c r="D76"/>
  <c r="H18"/>
  <c r="G245"/>
  <c r="G47"/>
  <c r="D83"/>
  <c r="D448"/>
  <c r="I448" s="1"/>
  <c r="D441"/>
  <c r="I441" s="1"/>
  <c r="D434"/>
  <c r="I434" s="1"/>
  <c r="D427"/>
  <c r="I427" s="1"/>
  <c r="D420"/>
  <c r="I420" s="1"/>
  <c r="D406"/>
  <c r="I406" s="1"/>
  <c r="K400"/>
  <c r="J400"/>
  <c r="D399"/>
  <c r="H399"/>
  <c r="G399"/>
  <c r="K330"/>
  <c r="J330"/>
  <c r="H329"/>
  <c r="I329" s="1"/>
  <c r="G329"/>
  <c r="E302"/>
  <c r="F302"/>
  <c r="D302"/>
  <c r="D315"/>
  <c r="I315" s="1"/>
  <c r="D308"/>
  <c r="I308" s="1"/>
  <c r="E260"/>
  <c r="J260" s="1"/>
  <c r="F260"/>
  <c r="K260" s="1"/>
  <c r="D264"/>
  <c r="D262"/>
  <c r="D260"/>
  <c r="D287"/>
  <c r="I287" s="1"/>
  <c r="D280"/>
  <c r="I280" s="1"/>
  <c r="D273"/>
  <c r="I273" s="1"/>
  <c r="D266"/>
  <c r="I266" s="1"/>
  <c r="K83" l="1"/>
  <c r="J48"/>
  <c r="G33"/>
  <c r="J47"/>
  <c r="I76"/>
  <c r="I69"/>
  <c r="I64"/>
  <c r="H17"/>
  <c r="F301"/>
  <c r="K301" s="1"/>
  <c r="K302"/>
  <c r="E301"/>
  <c r="J301" s="1"/>
  <c r="J302"/>
  <c r="K61"/>
  <c r="J61"/>
  <c r="I399"/>
  <c r="H33"/>
  <c r="I67"/>
  <c r="H47"/>
  <c r="J69"/>
  <c r="K69"/>
  <c r="D255"/>
  <c r="I262"/>
  <c r="F259"/>
  <c r="K259" s="1"/>
  <c r="F253"/>
  <c r="K253" s="1"/>
  <c r="I301"/>
  <c r="I302"/>
  <c r="J329"/>
  <c r="K329"/>
  <c r="J399"/>
  <c r="K399"/>
  <c r="H54"/>
  <c r="I54" s="1"/>
  <c r="I57"/>
  <c r="D253"/>
  <c r="I260"/>
  <c r="D257"/>
  <c r="I264"/>
  <c r="E259"/>
  <c r="J259" s="1"/>
  <c r="E253"/>
  <c r="J253" s="1"/>
  <c r="I62"/>
  <c r="G12"/>
  <c r="J12" s="1"/>
  <c r="G54"/>
  <c r="H12"/>
  <c r="G20"/>
  <c r="J20" s="1"/>
  <c r="G237"/>
  <c r="D259"/>
  <c r="I259" s="1"/>
  <c r="J28"/>
  <c r="K526"/>
  <c r="J526"/>
  <c r="K498"/>
  <c r="J498"/>
  <c r="K168"/>
  <c r="J168"/>
  <c r="K154"/>
  <c r="J154"/>
  <c r="K140"/>
  <c r="J140"/>
  <c r="H497"/>
  <c r="G497"/>
  <c r="D497"/>
  <c r="E490"/>
  <c r="F490"/>
  <c r="H181"/>
  <c r="G181"/>
  <c r="D181"/>
  <c r="H167"/>
  <c r="G167"/>
  <c r="D167"/>
  <c r="H153"/>
  <c r="G153"/>
  <c r="D153"/>
  <c r="H139"/>
  <c r="G139"/>
  <c r="D139"/>
  <c r="H90"/>
  <c r="G90"/>
  <c r="D90"/>
  <c r="I553" l="1"/>
  <c r="I602"/>
  <c r="I167"/>
  <c r="I609"/>
  <c r="I61"/>
  <c r="J139"/>
  <c r="K139"/>
  <c r="I497"/>
  <c r="J153"/>
  <c r="K153"/>
  <c r="D490"/>
  <c r="I491"/>
  <c r="J525"/>
  <c r="K525"/>
  <c r="J167"/>
  <c r="K167"/>
  <c r="I546"/>
  <c r="I552"/>
  <c r="J497"/>
  <c r="K497"/>
  <c r="I525"/>
  <c r="D47"/>
  <c r="I47" s="1"/>
  <c r="I610"/>
  <c r="I616"/>
  <c r="D40"/>
  <c r="E252"/>
  <c r="J252" s="1"/>
  <c r="E26"/>
  <c r="E246"/>
  <c r="D30"/>
  <c r="D250"/>
  <c r="D38" s="1"/>
  <c r="I257"/>
  <c r="D246"/>
  <c r="D34" s="1"/>
  <c r="D252"/>
  <c r="I252" s="1"/>
  <c r="I253"/>
  <c r="D248"/>
  <c r="I255"/>
  <c r="I139"/>
  <c r="I90"/>
  <c r="I153"/>
  <c r="I181"/>
  <c r="F252"/>
  <c r="K252" s="1"/>
  <c r="F26"/>
  <c r="F246"/>
  <c r="G17"/>
  <c r="I31"/>
  <c r="H490"/>
  <c r="G25"/>
  <c r="G10"/>
  <c r="J491"/>
  <c r="J70"/>
  <c r="J62"/>
  <c r="G490"/>
  <c r="K70"/>
  <c r="K491"/>
  <c r="K62"/>
  <c r="K246" l="1"/>
  <c r="F34"/>
  <c r="J246"/>
  <c r="E34"/>
  <c r="I238"/>
  <c r="D26"/>
  <c r="D237"/>
  <c r="I237" s="1"/>
  <c r="I490"/>
  <c r="I53"/>
  <c r="D15"/>
  <c r="I603"/>
  <c r="J490"/>
  <c r="K490"/>
  <c r="I588"/>
  <c r="I594"/>
  <c r="H40"/>
  <c r="I40" s="1"/>
  <c r="I46"/>
  <c r="I596"/>
  <c r="F245"/>
  <c r="K245" s="1"/>
  <c r="I248"/>
  <c r="E237"/>
  <c r="J237" s="1"/>
  <c r="J238"/>
  <c r="F237"/>
  <c r="K237" s="1"/>
  <c r="K238"/>
  <c r="I240"/>
  <c r="I246"/>
  <c r="D245"/>
  <c r="I245" s="1"/>
  <c r="I250"/>
  <c r="E245"/>
  <c r="J245" s="1"/>
  <c r="I26"/>
  <c r="H15"/>
  <c r="E25"/>
  <c r="J25" s="1"/>
  <c r="F25"/>
  <c r="K25" s="1"/>
  <c r="I242"/>
  <c r="H10"/>
  <c r="H25"/>
  <c r="G9"/>
  <c r="I15" l="1"/>
  <c r="D25"/>
  <c r="I25" s="1"/>
  <c r="H9"/>
  <c r="D14"/>
  <c r="I14" s="1"/>
  <c r="I30"/>
  <c r="F10"/>
  <c r="K26"/>
  <c r="D22"/>
  <c r="I22" s="1"/>
  <c r="I38"/>
  <c r="D18"/>
  <c r="I34"/>
  <c r="D33"/>
  <c r="I33" s="1"/>
  <c r="D12"/>
  <c r="I12" s="1"/>
  <c r="I28"/>
  <c r="I20"/>
  <c r="I36"/>
  <c r="F18"/>
  <c r="F33"/>
  <c r="K33" s="1"/>
  <c r="K34"/>
  <c r="E10"/>
  <c r="J26"/>
  <c r="E33"/>
  <c r="J33" s="1"/>
  <c r="E18"/>
  <c r="J34"/>
  <c r="D10"/>
  <c r="I10" s="1"/>
  <c r="K10" l="1"/>
  <c r="F9"/>
  <c r="K9" s="1"/>
  <c r="D9"/>
  <c r="I9" s="1"/>
  <c r="J10"/>
  <c r="E9"/>
  <c r="J9" s="1"/>
  <c r="E17"/>
  <c r="J17" s="1"/>
  <c r="J18"/>
  <c r="K18"/>
  <c r="F17"/>
  <c r="K17" s="1"/>
  <c r="D17"/>
  <c r="I17" s="1"/>
  <c r="I18"/>
</calcChain>
</file>

<file path=xl/sharedStrings.xml><?xml version="1.0" encoding="utf-8"?>
<sst xmlns="http://schemas.openxmlformats.org/spreadsheetml/2006/main" count="1791" uniqueCount="128">
  <si>
    <t>Источники финансового обеспечения</t>
  </si>
  <si>
    <t>Утверждено в законе об областном бюджете на соответствующий год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</si>
  <si>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</si>
  <si>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</si>
  <si>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</si>
  <si>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</si>
  <si>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 7 (кассовое исполнение)/ гр. 5)</t>
  </si>
  <si>
    <t>(гр. 7 (кассовое исполнение)/ гр. 6)</t>
  </si>
  <si>
    <t>Наименование государственной программы, подпрограммы, проектов (программ), ведомственной целевой программы, мероприятий, контрольных событий</t>
  </si>
  <si>
    <t>Государственная программа «Развитие транспортной системы»</t>
  </si>
  <si>
    <t xml:space="preserve">министерство транспорта и дорожного хозяйства области;
министерство социального развития области;
министерство промышленности и энергетики области;
министерство строительства и ЖКХ области;
Федеральное агентство воздушного транспорта
</t>
  </si>
  <si>
    <t xml:space="preserve">всего </t>
  </si>
  <si>
    <t>х</t>
  </si>
  <si>
    <t>областной бюджет</t>
  </si>
  <si>
    <t>в том числе софинансируемые из федерального бюджета</t>
  </si>
  <si>
    <t xml:space="preserve">федеральный бюджет </t>
  </si>
  <si>
    <t>в том числе на софинансирование расходных обязательств области</t>
  </si>
  <si>
    <t>местные бюджеты</t>
  </si>
  <si>
    <t xml:space="preserve">внебюджетные источники </t>
  </si>
  <si>
    <t>в том числе по исполнителям:</t>
  </si>
  <si>
    <t>министерство транспорта и дорожного хозяйства области</t>
  </si>
  <si>
    <t>министерство промышленности и энергетики области</t>
  </si>
  <si>
    <t>министерство строительства и ЖКХ области</t>
  </si>
  <si>
    <t>Федеральное агентство воздушного транспорта</t>
  </si>
  <si>
    <t>Подпрограмма 1. «Модернизация и развитие транспортного комплекса Саратовской области»</t>
  </si>
  <si>
    <t>министерство транспорта и дорожного хозяйства области;
Федеральное агентство воздушного транспорта</t>
  </si>
  <si>
    <t> Мероприятие 1.1 "Строительство аэропортового комплекса "Центральный" г. Саратов"</t>
  </si>
  <si>
    <t xml:space="preserve">Исполнитель: Федеральное агентство воздушного транспорта;
</t>
  </si>
  <si>
    <t>Мероприятие 1.2 "Обеспечение перевозок пассажиров речным транспортом"</t>
  </si>
  <si>
    <r>
      <t xml:space="preserve">Исполнитель: 
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</si>
  <si>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1.3 "Обеспечение перевозок пассажиров автомобильным транспортом"</t>
  </si>
  <si>
    <t xml:space="preserve">Исполнитель: 
министерство транспорта и дорожного хозяйства области;
</t>
  </si>
  <si>
    <t>Мероприятие 1.4 "Обеспечение перевозок пассажиров железнодорожным транспортом"</t>
  </si>
  <si>
    <t>Исполнитель: 
министерство транспорта и дорожного хозяйства области</t>
  </si>
  <si>
    <t>Мероприятие 1.5 "Обеспечение организации транспортного обслуживания населения на территории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</si>
  <si>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 xml:space="preserve"> министерство транспорта и дорожного хозяйства области</t>
    </r>
  </si>
  <si>
    <r>
      <t>Мероприятие 1.6</t>
    </r>
    <r>
      <rPr>
        <sz val="7"/>
        <color theme="1"/>
        <rFont val="Times New Roman"/>
        <family val="1"/>
        <charset val="204"/>
      </rPr>
      <t>  "</t>
    </r>
    <r>
      <rPr>
        <sz val="9"/>
        <color theme="1"/>
        <rFont val="Times New Roman"/>
        <family val="1"/>
        <charset val="204"/>
      </rPr>
      <t>Модернизация и техническое обеспечение функционирования информационно-технологической инфраструктуры министерства транспорта и дорожного хозяйства области"</t>
    </r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</si>
  <si>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</t>
    </r>
  </si>
  <si>
    <t>Мероприятие 1.7  "Приобретение автотранспортными организациями и предприятиями области всех форм собственности пассажирского подвижного состава</t>
  </si>
  <si>
    <t>министерство транспорта и дорожного хозяйства области, ГКУ СО "Дирекция транспорта и дорожного хозяйства ", ГКУ "Региональный навигационно-информационный центр", органы местного самоуправления (по согласованию)</t>
  </si>
  <si>
    <t>министерство транспорта и дорожного хозяйства области, ГКУ СО "Дирекция транспорта и дорожного хозяйства "</t>
  </si>
  <si>
    <t xml:space="preserve">министерство транспорта и дорожного хозяйства области, ГКУ СО "Дирекция транспорта и дорожного хозяйства "
</t>
  </si>
  <si>
    <t xml:space="preserve">министерство транспорта и дорожного хозяйства области; органы местного самоуправления области (по согласованию)
</t>
  </si>
  <si>
    <t>Подпрограмма 3. «Повышение безопасности дорожного движения в Саратовской области»</t>
  </si>
  <si>
    <t>Мероприятие 3.1   "Обеспечение функционирования автоматической системы фотовидеофиксации нарушений правил дорожного движения на территории Саратовской области"</t>
  </si>
  <si>
    <t>Мероприятие 3.2 "Комплексное развитие автоматизированных систем фиксации нарушений правил дорожного движения на территории Саратовской области за счет средств областного фонда"</t>
  </si>
  <si>
    <t>Подпрограмма 4. «Внедрение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Саратовской области»</t>
  </si>
  <si>
    <t>Исполнитель:министерство транспорта и дорожного хозяйства области</t>
  </si>
  <si>
    <t>Мероприятие 4.1  "Внедрение единой многофункциональной навигационной геоинформационной платформы с последующей модернизацией существующей системы мониторинга пассажирских перевозок межмуниципального и пригородного сообщения регионального сетевого оператора в сфере навигационной деятельности"</t>
  </si>
  <si>
    <t>Мероприятие 4.2 "Проектирование и оснащение регионального навигационного центра Саратовской области"</t>
  </si>
  <si>
    <t>Исполнитель: министерство транспорта и дорожного хозяйства области</t>
  </si>
  <si>
    <t>Подпрограмма 5. «Развитие рынка газового моторного топлива в Саратовской области»</t>
  </si>
  <si>
    <t>Министерство транспорта и дорожного хозяйства области;
министерство промышленности и энергетики области;
министерство строительства и ЖКХ области</t>
  </si>
  <si>
    <t>Мероприятие 5.1   "Приобретение общественного автомобильного транпорта, работающего на газомоторном топливе"</t>
  </si>
  <si>
    <t>Мероприятие 5.2  "Развитие газомоторной инфраструктуры в Саратовской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</si>
  <si>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промышленности и энергетики области</t>
    </r>
  </si>
  <si>
    <t>Мероприятие 5.3 "Перевод коммунальной техники на газомоторное топливо"</t>
  </si>
  <si>
    <t xml:space="preserve">Мероприятие 5.4. "Перевод общественного пассажирского транспорта на газомоторное топливо"
</t>
  </si>
  <si>
    <t xml:space="preserve"> министерство транспорта и дорожного хозяйства области</t>
  </si>
  <si>
    <t>Ответственный исполнитель, соисполнитель, участник  государственной программы (соисполнитель подпрограммы), плательщик (далее - исполнитель)</t>
  </si>
  <si>
    <t>Предусмотрено в  государственной программе</t>
  </si>
  <si>
    <t xml:space="preserve">Таблица № 1 (приложение №12 к постановлению 
Правительства области от 09 июля 2018 года № 378-П)
</t>
  </si>
  <si>
    <t>в том числе проектная часть:</t>
  </si>
  <si>
    <t xml:space="preserve">2.1.1. Осуществление дорожной деятельности 
в отношении автомобильных дорог общего пользования регионального или межмуниципального значения за счет средств областного дорожного фонда
</t>
  </si>
  <si>
    <t xml:space="preserve">2.1.2.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округов области 
за счет средств областного дорожного фонда
</t>
  </si>
  <si>
    <t xml:space="preserve">2.1.3. Осуществление дорожной деятельности в отношении автомобильных дорог общего пользования местного значения Саратовской агломерации 
в границах городских поселений области 
за счет средств областного дорожного фонда
</t>
  </si>
  <si>
    <t>2.1.4. Осуществление дорожной деятельности в отношении автомобильных дорог общего пользования регионального значения Саратовской агломерации за счет средств областного дорожного фонда</t>
  </si>
  <si>
    <t>Контрольное событие   Реконструкция автомобильной дороги «Перелюб-Иваниха» на участке моста через реку Каменка на км 7+430 в Перелюбском районе Саратовской области</t>
  </si>
  <si>
    <t>Контрольное событие  Проектно-изыскательские, научно-исследовательские, опытно-конструкторские работы по объектам строительства и реконструкции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</si>
  <si>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Мероприятие 2.3 «Обеспечение организации использования автомобильных дорог и осуществления дорожной деятельности за счет средств областного дорожного фонда»</t>
  </si>
  <si>
    <t xml:space="preserve">Мероприятие 2.2
«Капитальный ремонт, ремонт 
и содержание автомобильных дорог общего пользования регионального 
и межмуниципального значения, мостов и иных искусственных сооружений на них, находящихся в государственной собственности области, за счет средств областного дорожного фонда»
</t>
  </si>
  <si>
    <t>Мероприятие 2.1 «Строительство и реконструкция автомобильных дорог общего пользования регионального и межмуниципального значения, мостов и мостовых переходов, находящихся в государственной собственности области, за счет средств областного дорожного фонда», в том числе:</t>
  </si>
  <si>
    <t>Мероприятие 2.4 «Приобретение дорожной эксплуатационно-строительной техники и другого имущества, необходимого для строительства, реконструкции, капитального ремонта, ремонта и содержания автомобильных дорог общего пользования регионального или межмуниципального значения за счет средств областного дорожного фонда»</t>
  </si>
  <si>
    <t>Мероприятие 2.5 «Обеспечение капитального ремонта, ремонта и содержания автомобильных дорог общего пользования местного значения за счет средств областного дорожного фонда»</t>
  </si>
  <si>
    <t>Мероприятие 2.6 «Обеспечение прироста протяженности сети автомобильных дорог общего пользования местного значения, соответствующих нормативным требованиям»</t>
  </si>
  <si>
    <t xml:space="preserve">Региональный проект 2.1 в целях выполнения задач федерального проекта «Дорожная сеть»
</t>
  </si>
  <si>
    <t>Мероприятие 2.7 «Достижение целевых показателей, предусматривающих развитие и увеличение пропускной способности сети автомобильных дорог общего пользования местного значения»</t>
  </si>
  <si>
    <t>Мероприятие 2.8 «Обеспечение капитального ремонта, ремонта и содержания автомобильных дорог общего пользования местного значения городских округов области, за счет средств областного дорожного фонда»</t>
  </si>
  <si>
    <t>Мероприятие 2.9 «Приобретение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фонда»</t>
  </si>
  <si>
    <t>Мероприятие 2.10 «Обеспечение капитального ремонта, ремонта и содержания автомобильных дорог общего пользования местного значения городских поселений области за счет средств областного дорожного фонда»</t>
  </si>
  <si>
    <t>Подпрограмма 2"Развитие и обеспечение сохранности сети автомобильных дорог Саратовской области"</t>
  </si>
  <si>
    <t>Мероприятие 4.3 "Взнос в уставной капитал ОАО "Центральная диспетчерская служба"</t>
  </si>
  <si>
    <t>Региональный проект 2.2 в целях выполнения задач федерального проекта «Общесистемные меры развития дорожного хозяйства»</t>
  </si>
  <si>
    <t>Реализация национального проекта "Безопасные и качественные автомобильные дороги", в том числе:</t>
  </si>
  <si>
    <t>Мероприятие 2.11 «Приведение в нормативное состояние автомобильных дорог общего пользования местного значения городских поселений области, соединяющих объекты туристской инфраструктуры, расположенные в Саратовской области, с автомобильными дорогами общего пользования федерального и регионального значения, за счет средств областного дорожного фонда»</t>
  </si>
  <si>
    <t>(гр. 8 (фактическое исполнение)/ гр. 4)</t>
  </si>
  <si>
    <t>Контрольное событие 2.2.2. Ремонт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</si>
  <si>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2.2.3. Капитальный ремонт и ремонт мостов и мостовых переходов на автомобильных дорогах общего пользования регионального и межмуниципального значения, находящихся в государственной собственности области, в том числе с применением инновационных технологий на основе углеродных материалов</t>
  </si>
  <si>
    <t>Контрольное событие 2.2.4. Содержание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</si>
  <si>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>Контрольное событие 2.2.5. Содержание внеклассных мостовых переходов</t>
  </si>
  <si>
    <t>Контрольное событие 2.2.6. Охрана искусственных сооружений на автомобильных дорогах общего пользования регионального и межмуниципального значения, находящихся в государственной собственности области</t>
  </si>
  <si>
    <t>Исполнитель: Федеральное агентство воздушного транспорта</t>
  </si>
  <si>
    <t>Контрольное событие 1.2.1  "Возмещение предприятиям речного транспорта выпадающих доходов, возникающих от применения регулируемых тарифов на пассажирские перевозки"</t>
  </si>
  <si>
    <t>Контрольное событие 1.3.1  "Возмещение предприятиям автомобильного транспорта выпадающих доходов, возникающих от применения регулируемых тарифов на пассажирские перевозки"</t>
  </si>
  <si>
    <t>Контрольное событие 1.4.1  "Возмещение предприятиям железнодорожного транспорта выпадающих доходов, возникающих от применения регулируемых тарифов на пассажирские перевозки"</t>
  </si>
  <si>
    <t>Контрольное событие 1.5.1  "Обеспечение надлежащей организации транспортного обслуживания населения на территории области"</t>
  </si>
  <si>
    <t>Контрольное событие 1.6.1  "Обеспечение функционирования локально-вычислительной сети министерства транспорта и дорожного хозяйства Саратовской области, сопровождение ведомственной информационной системы министерства транспорта и дорожного хозяйства Саратовской области 1С "Бухгалтерия"</t>
  </si>
  <si>
    <t>Контрольное событие 3.1.1 "Обеспечение функционирования автоматической системы фото-видеофиксации нарушений правил дорожного движения путем организации мероприятий по рассылке и доставке постановлд\ений об административных правонарушениях, выявленных при помощи автоматизированной системы фото-видеофиксации правил дорожного движения"</t>
  </si>
  <si>
    <t>Контрольное событие 3.1.2 "Обеспечение функционирования автоматической системы фото-видеофиксации нарушений правил дорожного движения путем организации мероприятий по ремонту и техническому облуживанию аппаратов видеофиксации нарушений ПДД, включая их настройку, метрологическую поверку и обновление программного обеспечения"</t>
  </si>
  <si>
    <t>Контрольное событие 3.1.3 "Обеспечение функционирования ГКУ "Региональный навигационно-информационный центр", основной целью деятельности является обеспечение эффективной эксплуатации и осуществление обслуживания оборудования, входящего в систему фотовидеофиксации нарушений правил дорожного движения и весового контроля"</t>
  </si>
  <si>
    <t>Контрольное событие 3.2.1 "Приобретение за счет средств областного бюджета автоматизированных комплексов фото-видеофиксации нарушений Правил дорожного движения"</t>
  </si>
  <si>
    <t>Контрольное событие 3.2.2 "Услуги аренды за счет средств областного бюджета введенного в эксплуатацию оборудования фото-видеофиксации нарушений Правил дорожного движения"</t>
  </si>
  <si>
    <t>Контрольное событие 4.1.1 "Расширение внедрения и использования спутниковых навигационных технологий системы ГЛОНАСС в деятельности транспортных предприятий"</t>
  </si>
  <si>
    <t>Контрольное событие 4.2.1 "Создание и оснащение коммуникационным оборудованием регионального навигационно-информационного центра Саратовской области"</t>
  </si>
  <si>
    <t>Контрольное событие 5.1.1 "Приобретение автобусов, работающих на газомоторном топливе"</t>
  </si>
  <si>
    <t>Контрольное событие 5.2.1 "Строительство автогазозаправочных станций"</t>
  </si>
  <si>
    <t>Контрольное событие 5.3.1 "Приобретение коммунальной техники, работающей на газомоторном топливе"</t>
  </si>
  <si>
    <t>Контрольное событие 5.4.1 "Переоборудование транспортных средств на использование природного газа в качестве моторного топлива"</t>
  </si>
  <si>
    <t>Контрольное событие 1.7.1  "Обновление парка подвижного состава автотранспортных средств предприятий области"</t>
  </si>
  <si>
    <t>Мероприятие  1.8  "Увеличение уставных фондов государственных унитарных предприятий области"</t>
  </si>
  <si>
    <t>Контрольное событие 1.8.1  "Увеличение уставных фондов государственных унитарных предприятий области"</t>
  </si>
  <si>
    <t>Мероприятие  1.9  "Обеспечение доступности воздушных перевозок пассажиров"</t>
  </si>
  <si>
    <t>Контрольное событие 1.9.1  "Возмещение авиаперевозчикам недополученных доходов от осуществления региональных воздушных перевозок пассажиров"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</si>
  <si>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строительства и ЖКХ области</t>
    </r>
  </si>
  <si>
    <t>Мероприятие  1.10 "Обновление наземного электрического транспорта для обеспечения организации транспортного обслуживания населения области"</t>
  </si>
  <si>
    <t>Контрольное событие 1.10.1  "Обновление наземного электрического транспорта для обеспечения организации транспортного обслуживания населения области"</t>
  </si>
  <si>
    <r>
      <t xml:space="preserve">Исполнитель: </t>
    </r>
    <r>
      <rPr>
        <sz val="9"/>
        <color rgb="FF000000"/>
        <rFont val="Times New Roman"/>
        <family val="1"/>
        <charset val="204"/>
      </rPr>
      <t>министерство транспорта и дорожного хозяйства области, органы местного самоуправления области (по согласованию)</t>
    </r>
  </si>
  <si>
    <t>Контрольное событие 1.1.1  "Выполнение строительных работ по инфраструктурным объектам"</t>
  </si>
  <si>
    <t>Контрольное событие  Строительство Северного автодорожного подхода к аэропортовому комплексу «Центральный» (г. Саратов)</t>
  </si>
  <si>
    <t>Контрольное событие 2.2.7. Капитальный ремонт и ремонт автомобильного моста «Саратов-Энгельс»</t>
  </si>
  <si>
    <t>Контрольное событие 2.2.8. Мероприятия по технологическому оборудованию автомобильных дорог общего пользования регионального и межмуниципального значения, находящихся в государственной собственности области</t>
  </si>
  <si>
    <t>Контрольное событие 2.2.9. Проектно-изыскательские, научно-исследовательские, опытно-конструкторские работы по объектам капитального ремонта, ремонта и содержания на автомобильных дорогах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</t>
  </si>
  <si>
    <t xml:space="preserve">Контрольное событие 2.2.10. Топографо-геодезические, кадастровые, оценочные работы по оформлению автомобильных дорог общего пользования регионального и межмуниципального значения и искусственных сооружений на них, находящихся в государственной собственности области </t>
  </si>
  <si>
    <t>Мероприятие 2.12 «Обеспечение прироста протяженности сети автомобильных дорог общего пользования местного значения городских поселений области, соответствующих нормативным требованиям, за счет средств областного дорожного фонда»</t>
  </si>
  <si>
    <t>Мероприятие 2.13 «Достижение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областного дорожного фонда»</t>
  </si>
  <si>
    <t>Мероприятие 2.14 «Достижение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фонда»</t>
  </si>
  <si>
    <t xml:space="preserve">Мероприятие 2.15 «Достижение целевых показателей, предусматривающих приведение в нормативное состояние, развитие и увеличение пропускной способности сети автомобильных дорог общего пользования местного значения за счет средств областного дорожного фонда»
</t>
  </si>
  <si>
    <t>Сведения 
о расходах на реализацию государственной программы 
Саратовской области «Развитие транспортной системы»
произведенных за 9 месяцев 2019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</si>
</sst>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3" fillId="0" borderId="4" xfId="0" applyNumberFormat="1" applyFont="1" applyFill="1" applyBorder="1" applyAlignment="1">
      <alignment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7" fillId="0" borderId="4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left" vertical="top" wrapText="1"/>
    </xf>
    <xf numFmtId="164" fontId="2" fillId="0" borderId="4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vertical="top" wrapText="1"/>
    </xf>
    <xf numFmtId="164" fontId="4" fillId="0" borderId="5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8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left" vertical="top" wrapText="1"/>
    </xf>
    <xf numFmtId="164" fontId="2" fillId="0" borderId="7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2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:K5"/>
    </sheetView>
  </sheetViews>
  <sheetFormatPr defaultRowHeight="15"/>
  <cols>
    <col min="1" max="1" width="49.42578125" style="10" customWidth="1"/>
    <col min="2" max="2" width="29.7109375" style="10" customWidth="1"/>
    <col min="3" max="3" width="31.28515625" style="10" customWidth="1"/>
    <col min="4" max="4" width="24.5703125" style="10" customWidth="1"/>
    <col min="5" max="5" width="17.140625" style="10" customWidth="1"/>
    <col min="6" max="6" width="17.42578125" style="10" customWidth="1"/>
    <col min="7" max="7" width="13.85546875" style="10" customWidth="1"/>
    <col min="8" max="8" width="13.7109375" style="10" customWidth="1"/>
    <col min="9" max="9" width="13.5703125" style="10" customWidth="1"/>
    <col min="10" max="10" width="14.7109375" style="10" customWidth="1"/>
    <col min="11" max="11" width="14.42578125" style="10" customWidth="1"/>
    <col min="12" max="12" width="14" style="10" customWidth="1"/>
    <col min="13" max="16384" width="9.140625" style="10"/>
  </cols>
  <sheetData>
    <row r="1" spans="1:11" ht="39" customHeight="1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54" customHeight="1">
      <c r="A6" s="51" t="s">
        <v>8</v>
      </c>
      <c r="B6" s="51" t="s">
        <v>59</v>
      </c>
      <c r="C6" s="51" t="s">
        <v>0</v>
      </c>
      <c r="D6" s="51" t="s">
        <v>60</v>
      </c>
      <c r="E6" s="51" t="s">
        <v>1</v>
      </c>
      <c r="F6" s="51" t="s">
        <v>2</v>
      </c>
      <c r="G6" s="51" t="s">
        <v>3</v>
      </c>
      <c r="H6" s="51" t="s">
        <v>4</v>
      </c>
      <c r="I6" s="51" t="s">
        <v>5</v>
      </c>
      <c r="J6" s="51"/>
      <c r="K6" s="51"/>
    </row>
    <row r="7" spans="1:11" ht="60">
      <c r="A7" s="51"/>
      <c r="B7" s="51"/>
      <c r="C7" s="51"/>
      <c r="D7" s="51"/>
      <c r="E7" s="51"/>
      <c r="F7" s="51"/>
      <c r="G7" s="51"/>
      <c r="H7" s="51"/>
      <c r="I7" s="11" t="s">
        <v>85</v>
      </c>
      <c r="J7" s="11" t="s">
        <v>6</v>
      </c>
      <c r="K7" s="11" t="s">
        <v>7</v>
      </c>
    </row>
    <row r="8" spans="1:1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</row>
    <row r="9" spans="1:11" ht="15" customHeight="1">
      <c r="A9" s="22" t="s">
        <v>9</v>
      </c>
      <c r="B9" s="25" t="s">
        <v>10</v>
      </c>
      <c r="C9" s="6" t="s">
        <v>11</v>
      </c>
      <c r="D9" s="1">
        <f>SUM(D10:D15)</f>
        <v>16185666.399999999</v>
      </c>
      <c r="E9" s="1">
        <f t="shared" ref="E9:F9" si="0">SUM(E10:E15)</f>
        <v>13422872</v>
      </c>
      <c r="F9" s="1">
        <f t="shared" si="0"/>
        <v>10142158.299999999</v>
      </c>
      <c r="G9" s="1">
        <f>SUM(G10:G15)</f>
        <v>9673605.4479999971</v>
      </c>
      <c r="H9" s="1">
        <f>SUM(H10:H15)</f>
        <v>10159145.197999997</v>
      </c>
      <c r="I9" s="4">
        <f>H9/D9</f>
        <v>0.62766307836419999</v>
      </c>
      <c r="J9" s="4">
        <f>G9/E9</f>
        <v>0.72068074909751034</v>
      </c>
      <c r="K9" s="4">
        <f>G9/F9</f>
        <v>0.95380146531532628</v>
      </c>
    </row>
    <row r="10" spans="1:11">
      <c r="A10" s="23"/>
      <c r="B10" s="26"/>
      <c r="C10" s="7" t="s">
        <v>13</v>
      </c>
      <c r="D10" s="2">
        <f>SUM(D26,D41,D48,D55)</f>
        <v>10435928.199999999</v>
      </c>
      <c r="E10" s="2">
        <f t="shared" ref="E10:H10" si="1">SUM(E26,E41,E48,E55)</f>
        <v>10296384.5</v>
      </c>
      <c r="F10" s="2">
        <f t="shared" si="1"/>
        <v>10142158.299999999</v>
      </c>
      <c r="G10" s="2">
        <f t="shared" si="1"/>
        <v>6690283.9479999971</v>
      </c>
      <c r="H10" s="2">
        <f t="shared" si="1"/>
        <v>6673261.7979999976</v>
      </c>
      <c r="I10" s="3">
        <f>H10/D10</f>
        <v>0.63945071967819767</v>
      </c>
      <c r="J10" s="3">
        <f>G10/E10</f>
        <v>0.64977021283538872</v>
      </c>
      <c r="K10" s="3">
        <f>G10/F10</f>
        <v>0.65965090960964368</v>
      </c>
    </row>
    <row r="11" spans="1:11" ht="15" customHeight="1">
      <c r="A11" s="23"/>
      <c r="B11" s="26"/>
      <c r="C11" s="7" t="s">
        <v>14</v>
      </c>
      <c r="D11" s="2"/>
      <c r="E11" s="2"/>
      <c r="F11" s="2"/>
      <c r="G11" s="2"/>
      <c r="H11" s="2"/>
      <c r="I11" s="3"/>
      <c r="J11" s="3"/>
      <c r="K11" s="4"/>
    </row>
    <row r="12" spans="1:11">
      <c r="A12" s="23"/>
      <c r="B12" s="26"/>
      <c r="C12" s="7" t="s">
        <v>15</v>
      </c>
      <c r="D12" s="2">
        <f t="shared" ref="D12:H15" si="2">SUM(D28,D43,D50,D57)</f>
        <v>5050431.5999999996</v>
      </c>
      <c r="E12" s="2">
        <f t="shared" si="2"/>
        <v>3126487.5</v>
      </c>
      <c r="F12" s="2">
        <f t="shared" si="2"/>
        <v>0</v>
      </c>
      <c r="G12" s="2">
        <f t="shared" si="2"/>
        <v>2983321.5</v>
      </c>
      <c r="H12" s="2">
        <f t="shared" si="2"/>
        <v>2988190.2</v>
      </c>
      <c r="I12" s="3">
        <f>H12/D12</f>
        <v>0.59167026437898895</v>
      </c>
      <c r="J12" s="3">
        <f>G12/E12</f>
        <v>0.95420867666990516</v>
      </c>
      <c r="K12" s="3"/>
    </row>
    <row r="13" spans="1:11" ht="15" customHeight="1">
      <c r="A13" s="23"/>
      <c r="B13" s="26"/>
      <c r="C13" s="7" t="s">
        <v>16</v>
      </c>
      <c r="D13" s="2"/>
      <c r="E13" s="2"/>
      <c r="F13" s="2"/>
      <c r="G13" s="2"/>
      <c r="H13" s="2"/>
      <c r="I13" s="3"/>
      <c r="J13" s="3"/>
      <c r="K13" s="4"/>
    </row>
    <row r="14" spans="1:11">
      <c r="A14" s="23"/>
      <c r="B14" s="26"/>
      <c r="C14" s="7" t="s">
        <v>17</v>
      </c>
      <c r="D14" s="2">
        <f t="shared" si="2"/>
        <v>4274.6000000000004</v>
      </c>
      <c r="E14" s="1" t="s">
        <v>12</v>
      </c>
      <c r="F14" s="1" t="s">
        <v>12</v>
      </c>
      <c r="G14" s="1" t="s">
        <v>12</v>
      </c>
      <c r="H14" s="2">
        <f t="shared" si="2"/>
        <v>12361.2</v>
      </c>
      <c r="I14" s="3">
        <f t="shared" ref="I14:I15" si="3">H14/D14</f>
        <v>2.8917793477752305</v>
      </c>
      <c r="J14" s="4" t="s">
        <v>12</v>
      </c>
      <c r="K14" s="4" t="s">
        <v>12</v>
      </c>
    </row>
    <row r="15" spans="1:11">
      <c r="A15" s="23"/>
      <c r="B15" s="27"/>
      <c r="C15" s="7" t="s">
        <v>18</v>
      </c>
      <c r="D15" s="2">
        <f t="shared" si="2"/>
        <v>695032</v>
      </c>
      <c r="E15" s="1" t="s">
        <v>12</v>
      </c>
      <c r="F15" s="1" t="s">
        <v>12</v>
      </c>
      <c r="G15" s="1" t="s">
        <v>12</v>
      </c>
      <c r="H15" s="2">
        <f t="shared" si="2"/>
        <v>485332</v>
      </c>
      <c r="I15" s="3">
        <f t="shared" si="3"/>
        <v>0.69828727310397221</v>
      </c>
      <c r="J15" s="4" t="s">
        <v>12</v>
      </c>
      <c r="K15" s="4" t="s">
        <v>12</v>
      </c>
    </row>
    <row r="16" spans="1:11">
      <c r="A16" s="23"/>
      <c r="B16" s="52" t="s">
        <v>62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1">
      <c r="A17" s="23"/>
      <c r="B17" s="40"/>
      <c r="C17" s="6" t="s">
        <v>11</v>
      </c>
      <c r="D17" s="12">
        <f>SUM(D18:D23)</f>
        <v>5989864.7999999989</v>
      </c>
      <c r="E17" s="12">
        <f t="shared" ref="E17:H17" si="4">SUM(E18:E23)</f>
        <v>5987080.1999999993</v>
      </c>
      <c r="F17" s="12">
        <f t="shared" si="4"/>
        <v>3280889.5999999996</v>
      </c>
      <c r="G17" s="12">
        <f t="shared" si="4"/>
        <v>4229770.5069999993</v>
      </c>
      <c r="H17" s="12">
        <f t="shared" si="4"/>
        <v>4237048.8999999994</v>
      </c>
      <c r="I17" s="4">
        <f>H17/D17</f>
        <v>0.70736970557332113</v>
      </c>
      <c r="J17" s="4">
        <f>G17/E17</f>
        <v>0.70648302105590632</v>
      </c>
      <c r="K17" s="4">
        <f>G17/F17</f>
        <v>1.2892145188305024</v>
      </c>
    </row>
    <row r="18" spans="1:11">
      <c r="A18" s="23"/>
      <c r="B18" s="41"/>
      <c r="C18" s="7" t="s">
        <v>13</v>
      </c>
      <c r="D18" s="9">
        <f>SUM(D34)</f>
        <v>3297592.6999999997</v>
      </c>
      <c r="E18" s="9">
        <f t="shared" ref="E18:H18" si="5">SUM(E34)</f>
        <v>3297592.6999999997</v>
      </c>
      <c r="F18" s="9">
        <f t="shared" si="5"/>
        <v>3280889.5999999996</v>
      </c>
      <c r="G18" s="9">
        <f t="shared" si="5"/>
        <v>2151828.5069999998</v>
      </c>
      <c r="H18" s="9">
        <f t="shared" si="5"/>
        <v>2154138.1999999997</v>
      </c>
      <c r="I18" s="3">
        <f>H18/D18</f>
        <v>0.6532456843442187</v>
      </c>
      <c r="J18" s="3">
        <f>G18/E18</f>
        <v>0.65254526643026589</v>
      </c>
      <c r="K18" s="3">
        <f>G18/F18</f>
        <v>0.65586739249013437</v>
      </c>
    </row>
    <row r="19" spans="1:11" ht="24">
      <c r="A19" s="23"/>
      <c r="B19" s="41"/>
      <c r="C19" s="7" t="s">
        <v>14</v>
      </c>
      <c r="D19" s="9"/>
      <c r="E19" s="13"/>
      <c r="F19" s="13"/>
      <c r="G19" s="1"/>
      <c r="H19" s="8"/>
      <c r="I19" s="3"/>
      <c r="J19" s="4"/>
      <c r="K19" s="4"/>
    </row>
    <row r="20" spans="1:11">
      <c r="A20" s="23"/>
      <c r="B20" s="41"/>
      <c r="C20" s="7" t="s">
        <v>15</v>
      </c>
      <c r="D20" s="9">
        <f>SUM(D36)</f>
        <v>2689487.5</v>
      </c>
      <c r="E20" s="9">
        <f t="shared" ref="D20:G22" si="6">SUM(E36)</f>
        <v>2689487.5</v>
      </c>
      <c r="F20" s="14"/>
      <c r="G20" s="9">
        <f t="shared" si="6"/>
        <v>2077942</v>
      </c>
      <c r="H20" s="9">
        <f t="shared" ref="H20" si="7">SUM(H36)</f>
        <v>2082810.7</v>
      </c>
      <c r="I20" s="3">
        <f>H20/D20</f>
        <v>0.77442661473607888</v>
      </c>
      <c r="J20" s="3">
        <f>G20/E20</f>
        <v>0.77261634419196967</v>
      </c>
      <c r="K20" s="4"/>
    </row>
    <row r="21" spans="1:11" ht="24">
      <c r="A21" s="23"/>
      <c r="B21" s="41"/>
      <c r="C21" s="7" t="s">
        <v>16</v>
      </c>
      <c r="D21" s="9"/>
      <c r="E21" s="1"/>
      <c r="F21" s="1"/>
      <c r="G21" s="1"/>
      <c r="H21" s="8"/>
      <c r="I21" s="3"/>
      <c r="J21" s="4"/>
      <c r="K21" s="4"/>
    </row>
    <row r="22" spans="1:11">
      <c r="A22" s="23"/>
      <c r="B22" s="41"/>
      <c r="C22" s="7" t="s">
        <v>17</v>
      </c>
      <c r="D22" s="9">
        <f t="shared" si="6"/>
        <v>2784.6</v>
      </c>
      <c r="E22" s="1" t="s">
        <v>12</v>
      </c>
      <c r="F22" s="1" t="s">
        <v>12</v>
      </c>
      <c r="G22" s="1" t="s">
        <v>12</v>
      </c>
      <c r="H22" s="9">
        <f t="shared" ref="H22" si="8">SUM(H38)</f>
        <v>100</v>
      </c>
      <c r="I22" s="3">
        <f>H22/D22</f>
        <v>3.5911800617682975E-2</v>
      </c>
      <c r="J22" s="1" t="s">
        <v>12</v>
      </c>
      <c r="K22" s="1" t="s">
        <v>12</v>
      </c>
    </row>
    <row r="23" spans="1:11">
      <c r="A23" s="23"/>
      <c r="B23" s="42"/>
      <c r="C23" s="7" t="s">
        <v>18</v>
      </c>
      <c r="D23" s="9"/>
      <c r="E23" s="1" t="s">
        <v>12</v>
      </c>
      <c r="F23" s="1" t="s">
        <v>12</v>
      </c>
      <c r="G23" s="1" t="s">
        <v>12</v>
      </c>
      <c r="H23" s="8"/>
      <c r="I23" s="3"/>
      <c r="J23" s="1" t="s">
        <v>12</v>
      </c>
      <c r="K23" s="1" t="s">
        <v>12</v>
      </c>
    </row>
    <row r="24" spans="1:11">
      <c r="A24" s="23"/>
      <c r="B24" s="30" t="s">
        <v>19</v>
      </c>
      <c r="C24" s="31"/>
      <c r="D24" s="31"/>
      <c r="E24" s="31"/>
      <c r="F24" s="31"/>
      <c r="G24" s="31"/>
      <c r="H24" s="32"/>
      <c r="I24" s="32"/>
      <c r="J24" s="33"/>
      <c r="K24" s="4"/>
    </row>
    <row r="25" spans="1:11" ht="15" customHeight="1">
      <c r="A25" s="23"/>
      <c r="B25" s="25" t="s">
        <v>20</v>
      </c>
      <c r="C25" s="6" t="s">
        <v>11</v>
      </c>
      <c r="D25" s="1">
        <f>SUM(D26:D31)</f>
        <v>14159716.6</v>
      </c>
      <c r="E25" s="1">
        <f t="shared" ref="E25:F25" si="9">SUM(E26:E31)</f>
        <v>13366160.800000001</v>
      </c>
      <c r="F25" s="1">
        <f t="shared" si="9"/>
        <v>10085447.1</v>
      </c>
      <c r="G25" s="1">
        <f>SUM(G26:G31)</f>
        <v>8717903.3479999974</v>
      </c>
      <c r="H25" s="1">
        <f>SUM(H26:H31)</f>
        <v>9143411.0979999974</v>
      </c>
      <c r="I25" s="4">
        <f>H25/D25</f>
        <v>0.64573404654158106</v>
      </c>
      <c r="J25" s="4">
        <f>G25/E25</f>
        <v>0.65223690470639839</v>
      </c>
      <c r="K25" s="4">
        <f>G25/F25</f>
        <v>0.86440425115114605</v>
      </c>
    </row>
    <row r="26" spans="1:11">
      <c r="A26" s="23"/>
      <c r="B26" s="26"/>
      <c r="C26" s="7" t="s">
        <v>13</v>
      </c>
      <c r="D26" s="2">
        <f>SUM(D70,D238,D491)</f>
        <v>10379217</v>
      </c>
      <c r="E26" s="2">
        <f>SUM(E70,E238,E491)</f>
        <v>10239673.300000001</v>
      </c>
      <c r="F26" s="2">
        <f>SUM(F70,F238,F491)</f>
        <v>10085447.1</v>
      </c>
      <c r="G26" s="2">
        <f>SUM(G70,G238,G491)</f>
        <v>6639961.3479999974</v>
      </c>
      <c r="H26" s="2">
        <f>SUM(H70,H238,H491)</f>
        <v>6622939.197999998</v>
      </c>
      <c r="I26" s="3">
        <f>H26/D26</f>
        <v>0.63809622614114325</v>
      </c>
      <c r="J26" s="4">
        <f>G26/E26</f>
        <v>0.64845441387275482</v>
      </c>
      <c r="K26" s="4">
        <f>G26/F26</f>
        <v>0.65837054938298156</v>
      </c>
    </row>
    <row r="27" spans="1:11" ht="15" customHeight="1">
      <c r="A27" s="23"/>
      <c r="B27" s="26"/>
      <c r="C27" s="7" t="s">
        <v>14</v>
      </c>
      <c r="D27" s="2"/>
      <c r="E27" s="2"/>
      <c r="F27" s="2"/>
      <c r="G27" s="2"/>
      <c r="H27" s="2"/>
      <c r="I27" s="3"/>
      <c r="J27" s="3"/>
      <c r="K27" s="4"/>
    </row>
    <row r="28" spans="1:11">
      <c r="A28" s="23"/>
      <c r="B28" s="26"/>
      <c r="C28" s="7" t="s">
        <v>15</v>
      </c>
      <c r="D28" s="2">
        <f>SUM(D72,D240,D493)</f>
        <v>3161225</v>
      </c>
      <c r="E28" s="2">
        <f>SUM(E72,E240,E493)</f>
        <v>3126487.5</v>
      </c>
      <c r="F28" s="2">
        <f>SUM(F72,F240,F493)</f>
        <v>0</v>
      </c>
      <c r="G28" s="2">
        <f>SUM(G72,G240,G493)</f>
        <v>2077942</v>
      </c>
      <c r="H28" s="2">
        <f>SUM(H72,H240,H493)</f>
        <v>2082810.7</v>
      </c>
      <c r="I28" s="3">
        <f>H28/D28</f>
        <v>0.65886189689123675</v>
      </c>
      <c r="J28" s="3">
        <f>G28/E28</f>
        <v>0.66462507846265173</v>
      </c>
      <c r="K28" s="3"/>
    </row>
    <row r="29" spans="1:11" ht="15" customHeight="1">
      <c r="A29" s="23"/>
      <c r="B29" s="26"/>
      <c r="C29" s="7" t="s">
        <v>16</v>
      </c>
      <c r="D29" s="2"/>
      <c r="E29" s="2"/>
      <c r="F29" s="2"/>
      <c r="G29" s="2"/>
      <c r="H29" s="2"/>
      <c r="I29" s="3"/>
      <c r="J29" s="3"/>
      <c r="K29" s="4"/>
    </row>
    <row r="30" spans="1:11">
      <c r="A30" s="23"/>
      <c r="B30" s="26"/>
      <c r="C30" s="7" t="s">
        <v>17</v>
      </c>
      <c r="D30" s="2">
        <f>SUM(D74,D242,D495)</f>
        <v>4274.6000000000004</v>
      </c>
      <c r="E30" s="1" t="s">
        <v>12</v>
      </c>
      <c r="F30" s="1" t="s">
        <v>12</v>
      </c>
      <c r="G30" s="1" t="s">
        <v>12</v>
      </c>
      <c r="H30" s="2">
        <f>SUM(H74,H242,H495)</f>
        <v>12361.2</v>
      </c>
      <c r="I30" s="3">
        <f t="shared" ref="I30:I31" si="10">H30/D30</f>
        <v>2.8917793477752305</v>
      </c>
      <c r="J30" s="4" t="s">
        <v>12</v>
      </c>
      <c r="K30" s="4" t="s">
        <v>12</v>
      </c>
    </row>
    <row r="31" spans="1:11">
      <c r="A31" s="23"/>
      <c r="B31" s="27"/>
      <c r="C31" s="7" t="s">
        <v>18</v>
      </c>
      <c r="D31" s="2">
        <f>SUM(D75,D243,D496)</f>
        <v>615000</v>
      </c>
      <c r="E31" s="1" t="s">
        <v>12</v>
      </c>
      <c r="F31" s="1" t="s">
        <v>12</v>
      </c>
      <c r="G31" s="1" t="s">
        <v>12</v>
      </c>
      <c r="H31" s="2">
        <f>SUM(H75,H243,H496)</f>
        <v>425300</v>
      </c>
      <c r="I31" s="3">
        <f t="shared" si="10"/>
        <v>0.69154471544715446</v>
      </c>
      <c r="J31" s="4" t="s">
        <v>12</v>
      </c>
      <c r="K31" s="4" t="s">
        <v>12</v>
      </c>
    </row>
    <row r="32" spans="1:11">
      <c r="A32" s="23"/>
      <c r="B32" s="43" t="s">
        <v>62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1:11">
      <c r="A33" s="23"/>
      <c r="B33" s="45"/>
      <c r="C33" s="15" t="s">
        <v>11</v>
      </c>
      <c r="D33" s="16">
        <f>SUM(D34:D39)</f>
        <v>5989864.7999999989</v>
      </c>
      <c r="E33" s="16">
        <f t="shared" ref="E33:H33" si="11">SUM(E34:E39)</f>
        <v>5987080.1999999993</v>
      </c>
      <c r="F33" s="16">
        <f t="shared" si="11"/>
        <v>3280889.5999999996</v>
      </c>
      <c r="G33" s="16">
        <f t="shared" si="11"/>
        <v>4229770.5069999993</v>
      </c>
      <c r="H33" s="16">
        <f t="shared" si="11"/>
        <v>4237048.8999999994</v>
      </c>
      <c r="I33" s="4">
        <f>H33/D33</f>
        <v>0.70736970557332113</v>
      </c>
      <c r="J33" s="4">
        <f>G33/E33</f>
        <v>0.70648302105590632</v>
      </c>
      <c r="K33" s="4">
        <f>G33/F33</f>
        <v>1.2892145188305024</v>
      </c>
    </row>
    <row r="34" spans="1:11">
      <c r="A34" s="23"/>
      <c r="B34" s="45"/>
      <c r="C34" s="7" t="s">
        <v>13</v>
      </c>
      <c r="D34" s="9">
        <f>SUM(D246)</f>
        <v>3297592.6999999997</v>
      </c>
      <c r="E34" s="9">
        <f>SUM(E246)</f>
        <v>3297592.6999999997</v>
      </c>
      <c r="F34" s="9">
        <f>SUM(F246)</f>
        <v>3280889.5999999996</v>
      </c>
      <c r="G34" s="9">
        <f>SUM(G246)</f>
        <v>2151828.5069999998</v>
      </c>
      <c r="H34" s="9">
        <f>SUM(H246)</f>
        <v>2154138.1999999997</v>
      </c>
      <c r="I34" s="3">
        <f>H34/D34</f>
        <v>0.6532456843442187</v>
      </c>
      <c r="J34" s="3">
        <f>G34/E34</f>
        <v>0.65254526643026589</v>
      </c>
      <c r="K34" s="3">
        <f>G34/F34</f>
        <v>0.65586739249013437</v>
      </c>
    </row>
    <row r="35" spans="1:11" ht="24">
      <c r="A35" s="23"/>
      <c r="B35" s="45"/>
      <c r="C35" s="7" t="s">
        <v>14</v>
      </c>
      <c r="D35" s="9"/>
      <c r="E35" s="13"/>
      <c r="F35" s="13"/>
      <c r="G35" s="1"/>
      <c r="H35" s="2"/>
      <c r="I35" s="3"/>
      <c r="J35" s="4"/>
      <c r="K35" s="4"/>
    </row>
    <row r="36" spans="1:11">
      <c r="A36" s="23"/>
      <c r="B36" s="45"/>
      <c r="C36" s="7" t="s">
        <v>15</v>
      </c>
      <c r="D36" s="9">
        <f>SUM(D248)</f>
        <v>2689487.5</v>
      </c>
      <c r="E36" s="9">
        <f>SUM(E248)</f>
        <v>2689487.5</v>
      </c>
      <c r="F36" s="9"/>
      <c r="G36" s="9">
        <f>SUM(G248)</f>
        <v>2077942</v>
      </c>
      <c r="H36" s="9">
        <f>SUM(H248)</f>
        <v>2082810.7</v>
      </c>
      <c r="I36" s="3">
        <f>H36/D36</f>
        <v>0.77442661473607888</v>
      </c>
      <c r="J36" s="3">
        <f>G36/E36</f>
        <v>0.77261634419196967</v>
      </c>
      <c r="K36" s="3"/>
    </row>
    <row r="37" spans="1:11" ht="24">
      <c r="A37" s="23"/>
      <c r="B37" s="45"/>
      <c r="C37" s="7" t="s">
        <v>16</v>
      </c>
      <c r="D37" s="9"/>
      <c r="E37" s="1"/>
      <c r="F37" s="1"/>
      <c r="G37" s="1"/>
      <c r="H37" s="2"/>
      <c r="I37" s="3"/>
      <c r="J37" s="4"/>
      <c r="K37" s="4"/>
    </row>
    <row r="38" spans="1:11">
      <c r="A38" s="23"/>
      <c r="B38" s="45"/>
      <c r="C38" s="7" t="s">
        <v>17</v>
      </c>
      <c r="D38" s="9">
        <f>SUM(D250)</f>
        <v>2784.6</v>
      </c>
      <c r="E38" s="1" t="s">
        <v>12</v>
      </c>
      <c r="F38" s="1" t="s">
        <v>12</v>
      </c>
      <c r="G38" s="1" t="s">
        <v>12</v>
      </c>
      <c r="H38" s="9">
        <f>SUM(H250)</f>
        <v>100</v>
      </c>
      <c r="I38" s="3">
        <f t="shared" ref="I38" si="12">H38/D38</f>
        <v>3.5911800617682975E-2</v>
      </c>
      <c r="J38" s="4" t="s">
        <v>12</v>
      </c>
      <c r="K38" s="4" t="s">
        <v>12</v>
      </c>
    </row>
    <row r="39" spans="1:11">
      <c r="A39" s="23"/>
      <c r="B39" s="46"/>
      <c r="C39" s="7" t="s">
        <v>18</v>
      </c>
      <c r="D39" s="9"/>
      <c r="E39" s="1" t="s">
        <v>12</v>
      </c>
      <c r="F39" s="1" t="s">
        <v>12</v>
      </c>
      <c r="G39" s="1" t="s">
        <v>12</v>
      </c>
      <c r="H39" s="2"/>
      <c r="I39" s="3"/>
      <c r="J39" s="4" t="s">
        <v>12</v>
      </c>
      <c r="K39" s="4" t="s">
        <v>12</v>
      </c>
    </row>
    <row r="40" spans="1:11" ht="15" customHeight="1">
      <c r="A40" s="23"/>
      <c r="B40" s="25" t="s">
        <v>21</v>
      </c>
      <c r="C40" s="6" t="s">
        <v>11</v>
      </c>
      <c r="D40" s="1">
        <f>SUM(D41:D46)</f>
        <v>80000</v>
      </c>
      <c r="E40" s="1">
        <f t="shared" ref="E40:F40" si="13">SUM(E41:E46)</f>
        <v>0</v>
      </c>
      <c r="F40" s="1">
        <f t="shared" si="13"/>
        <v>0</v>
      </c>
      <c r="G40" s="1">
        <f>SUM(G41:G46)</f>
        <v>0</v>
      </c>
      <c r="H40" s="1">
        <f>SUM(H41:H46)</f>
        <v>60000</v>
      </c>
      <c r="I40" s="4">
        <f>H40/D40</f>
        <v>0.75</v>
      </c>
      <c r="J40" s="4"/>
      <c r="K40" s="4"/>
    </row>
    <row r="41" spans="1:11">
      <c r="A41" s="23"/>
      <c r="B41" s="26"/>
      <c r="C41" s="7" t="s">
        <v>13</v>
      </c>
      <c r="D41" s="2"/>
      <c r="E41" s="2"/>
      <c r="F41" s="2"/>
      <c r="G41" s="2"/>
      <c r="H41" s="2"/>
      <c r="I41" s="3"/>
      <c r="J41" s="3"/>
      <c r="K41" s="4"/>
    </row>
    <row r="42" spans="1:11" ht="15" customHeight="1">
      <c r="A42" s="23"/>
      <c r="B42" s="26"/>
      <c r="C42" s="7" t="s">
        <v>14</v>
      </c>
      <c r="D42" s="2"/>
      <c r="E42" s="2"/>
      <c r="F42" s="2"/>
      <c r="G42" s="2"/>
      <c r="H42" s="2"/>
      <c r="I42" s="3"/>
      <c r="J42" s="3"/>
      <c r="K42" s="4"/>
    </row>
    <row r="43" spans="1:11">
      <c r="A43" s="23"/>
      <c r="B43" s="26"/>
      <c r="C43" s="7" t="s">
        <v>15</v>
      </c>
      <c r="D43" s="2"/>
      <c r="E43" s="2"/>
      <c r="F43" s="2"/>
      <c r="G43" s="2"/>
      <c r="H43" s="2"/>
      <c r="I43" s="3"/>
      <c r="J43" s="3"/>
      <c r="K43" s="4"/>
    </row>
    <row r="44" spans="1:11" ht="15" customHeight="1">
      <c r="A44" s="23"/>
      <c r="B44" s="26"/>
      <c r="C44" s="7" t="s">
        <v>16</v>
      </c>
      <c r="D44" s="2"/>
      <c r="E44" s="2"/>
      <c r="F44" s="2"/>
      <c r="G44" s="2"/>
      <c r="H44" s="2"/>
      <c r="I44" s="3"/>
      <c r="J44" s="3"/>
      <c r="K44" s="4"/>
    </row>
    <row r="45" spans="1:11">
      <c r="A45" s="23"/>
      <c r="B45" s="26"/>
      <c r="C45" s="7" t="s">
        <v>17</v>
      </c>
      <c r="D45" s="2"/>
      <c r="E45" s="1" t="s">
        <v>12</v>
      </c>
      <c r="F45" s="1" t="s">
        <v>12</v>
      </c>
      <c r="G45" s="1" t="s">
        <v>12</v>
      </c>
      <c r="H45" s="2"/>
      <c r="I45" s="3"/>
      <c r="J45" s="1" t="s">
        <v>12</v>
      </c>
      <c r="K45" s="1" t="s">
        <v>12</v>
      </c>
    </row>
    <row r="46" spans="1:11">
      <c r="A46" s="23"/>
      <c r="B46" s="27"/>
      <c r="C46" s="7" t="s">
        <v>18</v>
      </c>
      <c r="D46" s="2">
        <f>SUM(D609)</f>
        <v>80000</v>
      </c>
      <c r="E46" s="1" t="s">
        <v>12</v>
      </c>
      <c r="F46" s="1" t="s">
        <v>12</v>
      </c>
      <c r="G46" s="1" t="s">
        <v>12</v>
      </c>
      <c r="H46" s="2">
        <f>SUM(H609)</f>
        <v>60000</v>
      </c>
      <c r="I46" s="3">
        <f t="shared" ref="I46" si="14">H46/D46</f>
        <v>0.75</v>
      </c>
      <c r="J46" s="4" t="s">
        <v>12</v>
      </c>
      <c r="K46" s="4" t="s">
        <v>12</v>
      </c>
    </row>
    <row r="47" spans="1:11" ht="15" customHeight="1">
      <c r="A47" s="23"/>
      <c r="B47" s="25" t="s">
        <v>22</v>
      </c>
      <c r="C47" s="6" t="s">
        <v>11</v>
      </c>
      <c r="D47" s="1">
        <f>SUM(D48:D53)</f>
        <v>56743.199999999997</v>
      </c>
      <c r="E47" s="1">
        <f t="shared" ref="E47:F47" si="15">SUM(E48:E53)</f>
        <v>56711.199999999997</v>
      </c>
      <c r="F47" s="1">
        <f t="shared" si="15"/>
        <v>56711.199999999997</v>
      </c>
      <c r="G47" s="1">
        <f>SUM(G48:G53)</f>
        <v>50322.6</v>
      </c>
      <c r="H47" s="1">
        <f>SUM(H48:H53)</f>
        <v>50354.6</v>
      </c>
      <c r="I47" s="4">
        <f>H47/D47</f>
        <v>0.88741205994727124</v>
      </c>
      <c r="J47" s="4">
        <f>G47/E47</f>
        <v>0.88734853080167586</v>
      </c>
      <c r="K47" s="4"/>
    </row>
    <row r="48" spans="1:11">
      <c r="A48" s="23"/>
      <c r="B48" s="26"/>
      <c r="C48" s="7" t="s">
        <v>13</v>
      </c>
      <c r="D48" s="2">
        <f>SUM(D84,D611)</f>
        <v>56711.199999999997</v>
      </c>
      <c r="E48" s="2">
        <f>SUM(E84,E611)</f>
        <v>56711.199999999997</v>
      </c>
      <c r="F48" s="2">
        <f>SUM(F84,F611)</f>
        <v>56711.199999999997</v>
      </c>
      <c r="G48" s="2">
        <f>SUM(G84,G611)</f>
        <v>50322.6</v>
      </c>
      <c r="H48" s="2">
        <f>SUM(H84,H611)</f>
        <v>50322.6</v>
      </c>
      <c r="I48" s="3"/>
      <c r="J48" s="3">
        <f>G48/E48</f>
        <v>0.88734853080167586</v>
      </c>
      <c r="K48" s="3"/>
    </row>
    <row r="49" spans="1:11" ht="15" customHeight="1">
      <c r="A49" s="23"/>
      <c r="B49" s="26"/>
      <c r="C49" s="7" t="s">
        <v>14</v>
      </c>
      <c r="D49" s="2"/>
      <c r="E49" s="2"/>
      <c r="F49" s="2"/>
      <c r="G49" s="2"/>
      <c r="H49" s="2"/>
      <c r="I49" s="3"/>
      <c r="J49" s="3"/>
      <c r="K49" s="4"/>
    </row>
    <row r="50" spans="1:11">
      <c r="A50" s="23"/>
      <c r="B50" s="26"/>
      <c r="C50" s="7" t="s">
        <v>15</v>
      </c>
      <c r="D50" s="2"/>
      <c r="E50" s="2"/>
      <c r="F50" s="2"/>
      <c r="G50" s="2"/>
      <c r="H50" s="2"/>
      <c r="I50" s="3"/>
      <c r="J50" s="3"/>
      <c r="K50" s="4"/>
    </row>
    <row r="51" spans="1:11" ht="15" customHeight="1">
      <c r="A51" s="23"/>
      <c r="B51" s="26"/>
      <c r="C51" s="7" t="s">
        <v>16</v>
      </c>
      <c r="D51" s="2"/>
      <c r="E51" s="2"/>
      <c r="F51" s="2"/>
      <c r="G51" s="2"/>
      <c r="H51" s="2"/>
      <c r="I51" s="3"/>
      <c r="J51" s="3"/>
      <c r="K51" s="4"/>
    </row>
    <row r="52" spans="1:11">
      <c r="A52" s="23"/>
      <c r="B52" s="26"/>
      <c r="C52" s="7" t="s">
        <v>17</v>
      </c>
      <c r="D52" s="2"/>
      <c r="E52" s="1" t="s">
        <v>12</v>
      </c>
      <c r="F52" s="1" t="s">
        <v>12</v>
      </c>
      <c r="G52" s="1" t="s">
        <v>12</v>
      </c>
      <c r="H52" s="2"/>
      <c r="I52" s="3"/>
      <c r="J52" s="1" t="s">
        <v>12</v>
      </c>
      <c r="K52" s="1" t="s">
        <v>12</v>
      </c>
    </row>
    <row r="53" spans="1:11">
      <c r="A53" s="23"/>
      <c r="B53" s="27"/>
      <c r="C53" s="7" t="s">
        <v>18</v>
      </c>
      <c r="D53" s="2">
        <f>SUM(D89,D616)</f>
        <v>32</v>
      </c>
      <c r="E53" s="1" t="s">
        <v>12</v>
      </c>
      <c r="F53" s="1" t="s">
        <v>12</v>
      </c>
      <c r="G53" s="1" t="s">
        <v>12</v>
      </c>
      <c r="H53" s="2">
        <f>SUM(H89,H616)</f>
        <v>32</v>
      </c>
      <c r="I53" s="3">
        <f t="shared" ref="I53" si="16">H53/D53</f>
        <v>1</v>
      </c>
      <c r="J53" s="4" t="s">
        <v>12</v>
      </c>
      <c r="K53" s="4" t="s">
        <v>12</v>
      </c>
    </row>
    <row r="54" spans="1:11" ht="15" customHeight="1">
      <c r="A54" s="23"/>
      <c r="B54" s="25" t="s">
        <v>23</v>
      </c>
      <c r="C54" s="6" t="s">
        <v>11</v>
      </c>
      <c r="D54" s="1">
        <f>SUM(D55:D60)</f>
        <v>1889206.6</v>
      </c>
      <c r="E54" s="1">
        <f t="shared" ref="E54:F54" si="17">SUM(E55:E60)</f>
        <v>0</v>
      </c>
      <c r="F54" s="1">
        <f t="shared" si="17"/>
        <v>0</v>
      </c>
      <c r="G54" s="1">
        <f>SUM(G55:G60)</f>
        <v>905379.5</v>
      </c>
      <c r="H54" s="1">
        <f>SUM(H55:H60)</f>
        <v>905379.5</v>
      </c>
      <c r="I54" s="4">
        <f>H54/D54</f>
        <v>0.47923795100017114</v>
      </c>
      <c r="J54" s="4"/>
      <c r="K54" s="4"/>
    </row>
    <row r="55" spans="1:11">
      <c r="A55" s="23"/>
      <c r="B55" s="26"/>
      <c r="C55" s="7" t="s">
        <v>13</v>
      </c>
      <c r="D55" s="2"/>
      <c r="E55" s="2"/>
      <c r="F55" s="2"/>
      <c r="G55" s="2"/>
      <c r="H55" s="2"/>
      <c r="I55" s="3"/>
      <c r="J55" s="3"/>
      <c r="K55" s="4"/>
    </row>
    <row r="56" spans="1:11" ht="15" customHeight="1">
      <c r="A56" s="23"/>
      <c r="B56" s="26"/>
      <c r="C56" s="7" t="s">
        <v>14</v>
      </c>
      <c r="D56" s="2"/>
      <c r="E56" s="2"/>
      <c r="F56" s="2"/>
      <c r="G56" s="2"/>
      <c r="H56" s="2"/>
      <c r="I56" s="3"/>
      <c r="J56" s="3"/>
      <c r="K56" s="4"/>
    </row>
    <row r="57" spans="1:11">
      <c r="A57" s="23"/>
      <c r="B57" s="26"/>
      <c r="C57" s="7" t="s">
        <v>15</v>
      </c>
      <c r="D57" s="2">
        <f>SUM(D79)</f>
        <v>1889206.6</v>
      </c>
      <c r="E57" s="4" t="s">
        <v>12</v>
      </c>
      <c r="F57" s="4" t="s">
        <v>12</v>
      </c>
      <c r="G57" s="2">
        <f>SUM(G79)</f>
        <v>905379.5</v>
      </c>
      <c r="H57" s="2">
        <f>SUM(H79)</f>
        <v>905379.5</v>
      </c>
      <c r="I57" s="3">
        <f>H57/D57</f>
        <v>0.47923795100017114</v>
      </c>
      <c r="J57" s="4" t="s">
        <v>12</v>
      </c>
      <c r="K57" s="4" t="s">
        <v>12</v>
      </c>
    </row>
    <row r="58" spans="1:11" ht="15" customHeight="1">
      <c r="A58" s="23"/>
      <c r="B58" s="26"/>
      <c r="C58" s="7" t="s">
        <v>16</v>
      </c>
      <c r="D58" s="2"/>
      <c r="E58" s="2"/>
      <c r="F58" s="2"/>
      <c r="G58" s="2"/>
      <c r="H58" s="2"/>
      <c r="I58" s="3"/>
      <c r="J58" s="3"/>
      <c r="K58" s="4"/>
    </row>
    <row r="59" spans="1:11">
      <c r="A59" s="23"/>
      <c r="B59" s="26"/>
      <c r="C59" s="7" t="s">
        <v>17</v>
      </c>
      <c r="D59" s="2"/>
      <c r="E59" s="1" t="s">
        <v>12</v>
      </c>
      <c r="F59" s="1" t="s">
        <v>12</v>
      </c>
      <c r="G59" s="1" t="s">
        <v>12</v>
      </c>
      <c r="H59" s="2"/>
      <c r="I59" s="3"/>
      <c r="J59" s="4" t="s">
        <v>12</v>
      </c>
      <c r="K59" s="4" t="s">
        <v>12</v>
      </c>
    </row>
    <row r="60" spans="1:11">
      <c r="A60" s="24"/>
      <c r="B60" s="27"/>
      <c r="C60" s="7" t="s">
        <v>18</v>
      </c>
      <c r="D60" s="2"/>
      <c r="E60" s="1" t="s">
        <v>12</v>
      </c>
      <c r="F60" s="1" t="s">
        <v>12</v>
      </c>
      <c r="G60" s="1" t="s">
        <v>12</v>
      </c>
      <c r="H60" s="2"/>
      <c r="I60" s="3"/>
      <c r="J60" s="4" t="s">
        <v>12</v>
      </c>
      <c r="K60" s="4" t="s">
        <v>12</v>
      </c>
    </row>
    <row r="61" spans="1:11" ht="15" customHeight="1">
      <c r="A61" s="34" t="s">
        <v>24</v>
      </c>
      <c r="B61" s="25" t="s">
        <v>25</v>
      </c>
      <c r="C61" s="6" t="s">
        <v>11</v>
      </c>
      <c r="D61" s="1">
        <f>SUM(D62:D67)</f>
        <v>2984565.5</v>
      </c>
      <c r="E61" s="1">
        <f t="shared" ref="E61:H61" si="18">SUM(E62:E67)</f>
        <v>433619.7</v>
      </c>
      <c r="F61" s="1">
        <f t="shared" si="18"/>
        <v>401850.00000000006</v>
      </c>
      <c r="G61" s="1">
        <f t="shared" si="18"/>
        <v>1188757.3999999999</v>
      </c>
      <c r="H61" s="1">
        <f t="shared" si="18"/>
        <v>1614057.4</v>
      </c>
      <c r="I61" s="4">
        <f>H61/D61</f>
        <v>0.54080146674616458</v>
      </c>
      <c r="J61" s="4">
        <f>G61/E61</f>
        <v>2.7414746147372915</v>
      </c>
      <c r="K61" s="4">
        <f>G61/F61</f>
        <v>2.9582117705611539</v>
      </c>
    </row>
    <row r="62" spans="1:11">
      <c r="A62" s="35"/>
      <c r="B62" s="26"/>
      <c r="C62" s="7" t="s">
        <v>13</v>
      </c>
      <c r="D62" s="2">
        <f>SUM(D70,D77,D84)</f>
        <v>479858.9</v>
      </c>
      <c r="E62" s="2">
        <f t="shared" ref="E62:H62" si="19">SUM(E70,E77,E84)</f>
        <v>433619.7</v>
      </c>
      <c r="F62" s="2">
        <f t="shared" si="19"/>
        <v>401850.00000000006</v>
      </c>
      <c r="G62" s="2">
        <f t="shared" si="19"/>
        <v>283377.89999999997</v>
      </c>
      <c r="H62" s="2">
        <f t="shared" si="19"/>
        <v>283377.89999999997</v>
      </c>
      <c r="I62" s="3">
        <f>H62/D62</f>
        <v>0.59054422039478682</v>
      </c>
      <c r="J62" s="3">
        <f>G62/E62</f>
        <v>0.65351712572099463</v>
      </c>
      <c r="K62" s="3">
        <f>G62/F62</f>
        <v>0.70518327734229169</v>
      </c>
    </row>
    <row r="63" spans="1:11" ht="15" customHeight="1">
      <c r="A63" s="35"/>
      <c r="B63" s="26"/>
      <c r="C63" s="7" t="s">
        <v>14</v>
      </c>
      <c r="D63" s="2"/>
      <c r="E63" s="2"/>
      <c r="F63" s="2"/>
      <c r="G63" s="2"/>
      <c r="H63" s="2"/>
      <c r="I63" s="3"/>
      <c r="J63" s="3"/>
      <c r="K63" s="4"/>
    </row>
    <row r="64" spans="1:11">
      <c r="A64" s="35"/>
      <c r="B64" s="26"/>
      <c r="C64" s="7" t="s">
        <v>15</v>
      </c>
      <c r="D64" s="2">
        <f t="shared" ref="D64:D67" si="20">SUM(D72,D79,D86)</f>
        <v>1889206.6</v>
      </c>
      <c r="E64" s="1" t="s">
        <v>12</v>
      </c>
      <c r="F64" s="1" t="s">
        <v>12</v>
      </c>
      <c r="G64" s="2">
        <f t="shared" ref="G64:H64" si="21">SUM(G72,G79,G86)</f>
        <v>905379.5</v>
      </c>
      <c r="H64" s="2">
        <f t="shared" si="21"/>
        <v>905379.5</v>
      </c>
      <c r="I64" s="3">
        <f>H64/D64</f>
        <v>0.47923795100017114</v>
      </c>
      <c r="J64" s="4" t="s">
        <v>12</v>
      </c>
      <c r="K64" s="4" t="s">
        <v>12</v>
      </c>
    </row>
    <row r="65" spans="1:11" ht="15" customHeight="1">
      <c r="A65" s="35"/>
      <c r="B65" s="26"/>
      <c r="C65" s="7" t="s">
        <v>16</v>
      </c>
      <c r="D65" s="2"/>
      <c r="E65" s="2"/>
      <c r="F65" s="2"/>
      <c r="G65" s="2"/>
      <c r="H65" s="2"/>
      <c r="I65" s="3"/>
      <c r="J65" s="3"/>
      <c r="K65" s="4"/>
    </row>
    <row r="66" spans="1:11">
      <c r="A66" s="35"/>
      <c r="B66" s="26"/>
      <c r="C66" s="7" t="s">
        <v>17</v>
      </c>
      <c r="D66" s="2">
        <f t="shared" si="20"/>
        <v>500</v>
      </c>
      <c r="E66" s="1" t="s">
        <v>12</v>
      </c>
      <c r="F66" s="1" t="s">
        <v>12</v>
      </c>
      <c r="G66" s="1" t="s">
        <v>12</v>
      </c>
      <c r="H66" s="2">
        <f t="shared" ref="H66:H67" si="22">SUM(H74,H81,H88)</f>
        <v>0</v>
      </c>
      <c r="I66" s="3">
        <f t="shared" ref="I66:I67" si="23">H66/D66</f>
        <v>0</v>
      </c>
      <c r="J66" s="4" t="s">
        <v>12</v>
      </c>
      <c r="K66" s="4" t="s">
        <v>12</v>
      </c>
    </row>
    <row r="67" spans="1:11">
      <c r="A67" s="35"/>
      <c r="B67" s="27"/>
      <c r="C67" s="7" t="s">
        <v>18</v>
      </c>
      <c r="D67" s="2">
        <f t="shared" si="20"/>
        <v>615000</v>
      </c>
      <c r="E67" s="1" t="s">
        <v>12</v>
      </c>
      <c r="F67" s="1" t="s">
        <v>12</v>
      </c>
      <c r="G67" s="1" t="s">
        <v>12</v>
      </c>
      <c r="H67" s="2">
        <f t="shared" si="22"/>
        <v>425300</v>
      </c>
      <c r="I67" s="3">
        <f t="shared" si="23"/>
        <v>0.69154471544715446</v>
      </c>
      <c r="J67" s="4" t="s">
        <v>12</v>
      </c>
      <c r="K67" s="4" t="s">
        <v>12</v>
      </c>
    </row>
    <row r="68" spans="1:11">
      <c r="A68" s="35"/>
      <c r="B68" s="37" t="s">
        <v>19</v>
      </c>
      <c r="C68" s="38"/>
      <c r="D68" s="38"/>
      <c r="E68" s="38"/>
      <c r="F68" s="38"/>
      <c r="G68" s="38"/>
      <c r="H68" s="38"/>
      <c r="I68" s="38"/>
      <c r="J68" s="39"/>
      <c r="K68" s="4"/>
    </row>
    <row r="69" spans="1:11" ht="15" customHeight="1">
      <c r="A69" s="35"/>
      <c r="B69" s="25" t="s">
        <v>20</v>
      </c>
      <c r="C69" s="6" t="s">
        <v>11</v>
      </c>
      <c r="D69" s="1">
        <f>SUM(D70:D75)</f>
        <v>1038647.7</v>
      </c>
      <c r="E69" s="1">
        <f t="shared" ref="E69:H69" si="24">SUM(E70:E75)</f>
        <v>376908.5</v>
      </c>
      <c r="F69" s="1">
        <f t="shared" si="24"/>
        <v>345138.80000000005</v>
      </c>
      <c r="G69" s="1">
        <f t="shared" si="24"/>
        <v>233055.3</v>
      </c>
      <c r="H69" s="1">
        <f t="shared" si="24"/>
        <v>658355.30000000005</v>
      </c>
      <c r="I69" s="4">
        <f>H69/D69</f>
        <v>0.63385814073434144</v>
      </c>
      <c r="J69" s="4">
        <f>G69/E69</f>
        <v>0.61833389270870776</v>
      </c>
      <c r="K69" s="4">
        <f>G69/F69</f>
        <v>0.67525094251935736</v>
      </c>
    </row>
    <row r="70" spans="1:11">
      <c r="A70" s="35"/>
      <c r="B70" s="26"/>
      <c r="C70" s="7" t="s">
        <v>13</v>
      </c>
      <c r="D70" s="2">
        <f>SUM(D112,D126,D140,D154,D168,D182,D210,D224)</f>
        <v>423147.7</v>
      </c>
      <c r="E70" s="2">
        <f t="shared" ref="E70:H70" si="25">SUM(E112,E126,E140,E154,E168,E182,E210,E224)</f>
        <v>376908.5</v>
      </c>
      <c r="F70" s="2">
        <f t="shared" si="25"/>
        <v>345138.80000000005</v>
      </c>
      <c r="G70" s="2">
        <f t="shared" si="25"/>
        <v>233055.3</v>
      </c>
      <c r="H70" s="2">
        <f t="shared" si="25"/>
        <v>233055.3</v>
      </c>
      <c r="I70" s="3">
        <f>H70/D70</f>
        <v>0.55076584369949311</v>
      </c>
      <c r="J70" s="3">
        <f>G70/E70</f>
        <v>0.61833389270870776</v>
      </c>
      <c r="K70" s="3">
        <f>G70/F70</f>
        <v>0.67525094251935736</v>
      </c>
    </row>
    <row r="71" spans="1:11" ht="15" customHeight="1">
      <c r="A71" s="35"/>
      <c r="B71" s="26"/>
      <c r="C71" s="7" t="s">
        <v>14</v>
      </c>
      <c r="D71" s="2"/>
      <c r="E71" s="2"/>
      <c r="F71" s="2"/>
      <c r="G71" s="2"/>
      <c r="H71" s="2"/>
      <c r="I71" s="3"/>
      <c r="J71" s="3"/>
      <c r="K71" s="4"/>
    </row>
    <row r="72" spans="1:11">
      <c r="A72" s="35"/>
      <c r="B72" s="26"/>
      <c r="C72" s="7" t="s">
        <v>15</v>
      </c>
      <c r="D72" s="2"/>
      <c r="E72" s="2"/>
      <c r="F72" s="2"/>
      <c r="G72" s="2"/>
      <c r="H72" s="2"/>
      <c r="I72" s="3"/>
      <c r="J72" s="3"/>
      <c r="K72" s="4"/>
    </row>
    <row r="73" spans="1:11" ht="15" customHeight="1">
      <c r="A73" s="35"/>
      <c r="B73" s="26"/>
      <c r="C73" s="7" t="s">
        <v>16</v>
      </c>
      <c r="D73" s="2"/>
      <c r="E73" s="2"/>
      <c r="F73" s="2"/>
      <c r="G73" s="2"/>
      <c r="H73" s="2"/>
      <c r="I73" s="3"/>
      <c r="J73" s="3"/>
      <c r="K73" s="4"/>
    </row>
    <row r="74" spans="1:11">
      <c r="A74" s="35"/>
      <c r="B74" s="26"/>
      <c r="C74" s="7" t="s">
        <v>17</v>
      </c>
      <c r="D74" s="2">
        <f t="shared" ref="D74:D75" si="26">SUM(D116,D130,D144,D158,D172,D186,D214,D228)</f>
        <v>500</v>
      </c>
      <c r="E74" s="1" t="s">
        <v>12</v>
      </c>
      <c r="F74" s="1" t="s">
        <v>12</v>
      </c>
      <c r="G74" s="1" t="s">
        <v>12</v>
      </c>
      <c r="H74" s="2">
        <f t="shared" ref="H74:H75" si="27">SUM(H116,H130,H144,H158,H172,H186,H214,H228)</f>
        <v>0</v>
      </c>
      <c r="I74" s="3">
        <f t="shared" ref="I74:I75" si="28">H74/D74</f>
        <v>0</v>
      </c>
      <c r="J74" s="4" t="s">
        <v>12</v>
      </c>
      <c r="K74" s="4" t="s">
        <v>12</v>
      </c>
    </row>
    <row r="75" spans="1:11">
      <c r="A75" s="35"/>
      <c r="B75" s="27"/>
      <c r="C75" s="7" t="s">
        <v>18</v>
      </c>
      <c r="D75" s="2">
        <f t="shared" si="26"/>
        <v>615000</v>
      </c>
      <c r="E75" s="1" t="s">
        <v>12</v>
      </c>
      <c r="F75" s="1" t="s">
        <v>12</v>
      </c>
      <c r="G75" s="1" t="s">
        <v>12</v>
      </c>
      <c r="H75" s="2">
        <f t="shared" si="27"/>
        <v>425300</v>
      </c>
      <c r="I75" s="3">
        <f t="shared" si="28"/>
        <v>0.69154471544715446</v>
      </c>
      <c r="J75" s="4" t="s">
        <v>12</v>
      </c>
      <c r="K75" s="4" t="s">
        <v>12</v>
      </c>
    </row>
    <row r="76" spans="1:11" ht="15" customHeight="1">
      <c r="A76" s="35"/>
      <c r="B76" s="22" t="s">
        <v>23</v>
      </c>
      <c r="C76" s="6" t="s">
        <v>11</v>
      </c>
      <c r="D76" s="1">
        <f>SUM(D77:D82)</f>
        <v>1889206.6</v>
      </c>
      <c r="E76" s="1">
        <f t="shared" ref="E76:F76" si="29">SUM(E77:E82)</f>
        <v>0</v>
      </c>
      <c r="F76" s="1">
        <f t="shared" si="29"/>
        <v>0</v>
      </c>
      <c r="G76" s="1">
        <f>SUM(G77:G82)</f>
        <v>905379.5</v>
      </c>
      <c r="H76" s="1">
        <f>SUM(H77:H82)</f>
        <v>905379.5</v>
      </c>
      <c r="I76" s="4">
        <f>H76/D76</f>
        <v>0.47923795100017114</v>
      </c>
      <c r="J76" s="4"/>
      <c r="K76" s="4"/>
    </row>
    <row r="77" spans="1:11">
      <c r="A77" s="35"/>
      <c r="B77" s="23"/>
      <c r="C77" s="7" t="s">
        <v>13</v>
      </c>
      <c r="D77" s="2"/>
      <c r="E77" s="2"/>
      <c r="F77" s="2"/>
      <c r="G77" s="2"/>
      <c r="H77" s="2"/>
      <c r="I77" s="3"/>
      <c r="J77" s="3"/>
      <c r="K77" s="4"/>
    </row>
    <row r="78" spans="1:11" ht="15" customHeight="1">
      <c r="A78" s="35"/>
      <c r="B78" s="23"/>
      <c r="C78" s="7" t="s">
        <v>14</v>
      </c>
      <c r="D78" s="2"/>
      <c r="E78" s="2"/>
      <c r="F78" s="2"/>
      <c r="G78" s="2"/>
      <c r="H78" s="2"/>
      <c r="I78" s="3"/>
      <c r="J78" s="3"/>
      <c r="K78" s="4"/>
    </row>
    <row r="79" spans="1:11">
      <c r="A79" s="35"/>
      <c r="B79" s="23"/>
      <c r="C79" s="7" t="s">
        <v>15</v>
      </c>
      <c r="D79" s="2">
        <f>SUM(D93)</f>
        <v>1889206.6</v>
      </c>
      <c r="E79" s="1" t="s">
        <v>12</v>
      </c>
      <c r="F79" s="1" t="s">
        <v>12</v>
      </c>
      <c r="G79" s="2">
        <f>SUM(G93)</f>
        <v>905379.5</v>
      </c>
      <c r="H79" s="2">
        <f>SUM(H93)</f>
        <v>905379.5</v>
      </c>
      <c r="I79" s="3">
        <f>H79/D79</f>
        <v>0.47923795100017114</v>
      </c>
      <c r="J79" s="4" t="s">
        <v>12</v>
      </c>
      <c r="K79" s="4" t="s">
        <v>12</v>
      </c>
    </row>
    <row r="80" spans="1:11" ht="15" customHeight="1">
      <c r="A80" s="35"/>
      <c r="B80" s="23"/>
      <c r="C80" s="7" t="s">
        <v>16</v>
      </c>
      <c r="D80" s="2"/>
      <c r="E80" s="2"/>
      <c r="F80" s="2"/>
      <c r="G80" s="2"/>
      <c r="H80" s="2"/>
      <c r="I80" s="3"/>
      <c r="J80" s="3"/>
      <c r="K80" s="4"/>
    </row>
    <row r="81" spans="1:11">
      <c r="A81" s="35"/>
      <c r="B81" s="23"/>
      <c r="C81" s="7" t="s">
        <v>17</v>
      </c>
      <c r="D81" s="2"/>
      <c r="E81" s="1" t="s">
        <v>12</v>
      </c>
      <c r="F81" s="1" t="s">
        <v>12</v>
      </c>
      <c r="G81" s="1" t="s">
        <v>12</v>
      </c>
      <c r="H81" s="2"/>
      <c r="I81" s="3"/>
      <c r="J81" s="1" t="s">
        <v>12</v>
      </c>
      <c r="K81" s="1" t="s">
        <v>12</v>
      </c>
    </row>
    <row r="82" spans="1:11">
      <c r="A82" s="35"/>
      <c r="B82" s="24"/>
      <c r="C82" s="7" t="s">
        <v>18</v>
      </c>
      <c r="D82" s="2"/>
      <c r="E82" s="1" t="s">
        <v>12</v>
      </c>
      <c r="F82" s="1" t="s">
        <v>12</v>
      </c>
      <c r="G82" s="1" t="s">
        <v>12</v>
      </c>
      <c r="H82" s="2"/>
      <c r="I82" s="3"/>
      <c r="J82" s="1" t="s">
        <v>12</v>
      </c>
      <c r="K82" s="1" t="s">
        <v>12</v>
      </c>
    </row>
    <row r="83" spans="1:11">
      <c r="A83" s="35"/>
      <c r="B83" s="25" t="s">
        <v>22</v>
      </c>
      <c r="C83" s="6" t="s">
        <v>11</v>
      </c>
      <c r="D83" s="1">
        <f>SUM(D84:D89)</f>
        <v>56711.199999999997</v>
      </c>
      <c r="E83" s="1">
        <f t="shared" ref="E83:F83" si="30">SUM(E84:E89)</f>
        <v>56711.199999999997</v>
      </c>
      <c r="F83" s="1">
        <f t="shared" si="30"/>
        <v>56711.199999999997</v>
      </c>
      <c r="G83" s="1">
        <f>SUM(G84:G89)</f>
        <v>50322.6</v>
      </c>
      <c r="H83" s="1">
        <f>SUM(H84:H89)</f>
        <v>50322.6</v>
      </c>
      <c r="I83" s="4">
        <f>H83/D83</f>
        <v>0.88734853080167586</v>
      </c>
      <c r="J83" s="4">
        <f>G83/E83</f>
        <v>0.88734853080167586</v>
      </c>
      <c r="K83" s="4">
        <f>G83/F83</f>
        <v>0.88734853080167586</v>
      </c>
    </row>
    <row r="84" spans="1:11">
      <c r="A84" s="35"/>
      <c r="B84" s="26"/>
      <c r="C84" s="7" t="s">
        <v>13</v>
      </c>
      <c r="D84" s="2">
        <f>SUM(D98,D196)</f>
        <v>56711.199999999997</v>
      </c>
      <c r="E84" s="2">
        <f t="shared" ref="E84:H84" si="31">SUM(E98,E196)</f>
        <v>56711.199999999997</v>
      </c>
      <c r="F84" s="2">
        <f t="shared" si="31"/>
        <v>56711.199999999997</v>
      </c>
      <c r="G84" s="2">
        <f t="shared" si="31"/>
        <v>50322.6</v>
      </c>
      <c r="H84" s="2">
        <f t="shared" si="31"/>
        <v>50322.6</v>
      </c>
      <c r="I84" s="3">
        <f>H84/D84</f>
        <v>0.88734853080167586</v>
      </c>
      <c r="J84" s="3">
        <f>G84/E84</f>
        <v>0.88734853080167586</v>
      </c>
      <c r="K84" s="3">
        <f>G84/F84</f>
        <v>0.88734853080167586</v>
      </c>
    </row>
    <row r="85" spans="1:11" ht="24">
      <c r="A85" s="35"/>
      <c r="B85" s="26"/>
      <c r="C85" s="7" t="s">
        <v>14</v>
      </c>
      <c r="D85" s="2"/>
      <c r="E85" s="2"/>
      <c r="F85" s="2"/>
      <c r="G85" s="2"/>
      <c r="H85" s="2"/>
      <c r="I85" s="3"/>
      <c r="J85" s="3"/>
      <c r="K85" s="4"/>
    </row>
    <row r="86" spans="1:11">
      <c r="A86" s="35"/>
      <c r="B86" s="26"/>
      <c r="C86" s="7" t="s">
        <v>15</v>
      </c>
      <c r="D86" s="2"/>
      <c r="E86" s="2"/>
      <c r="F86" s="2"/>
      <c r="G86" s="2"/>
      <c r="H86" s="2"/>
      <c r="I86" s="3"/>
      <c r="J86" s="3"/>
      <c r="K86" s="4"/>
    </row>
    <row r="87" spans="1:11" ht="24">
      <c r="A87" s="35"/>
      <c r="B87" s="26"/>
      <c r="C87" s="7" t="s">
        <v>16</v>
      </c>
      <c r="D87" s="2"/>
      <c r="E87" s="2"/>
      <c r="F87" s="2"/>
      <c r="G87" s="2"/>
      <c r="H87" s="2"/>
      <c r="I87" s="3"/>
      <c r="J87" s="3"/>
      <c r="K87" s="4"/>
    </row>
    <row r="88" spans="1:11">
      <c r="A88" s="35"/>
      <c r="B88" s="26"/>
      <c r="C88" s="7" t="s">
        <v>17</v>
      </c>
      <c r="D88" s="2"/>
      <c r="E88" s="1" t="s">
        <v>12</v>
      </c>
      <c r="F88" s="1" t="s">
        <v>12</v>
      </c>
      <c r="G88" s="1" t="s">
        <v>12</v>
      </c>
      <c r="H88" s="2"/>
      <c r="I88" s="3"/>
      <c r="J88" s="1" t="s">
        <v>12</v>
      </c>
      <c r="K88" s="1" t="s">
        <v>12</v>
      </c>
    </row>
    <row r="89" spans="1:11">
      <c r="A89" s="36"/>
      <c r="B89" s="27"/>
      <c r="C89" s="7" t="s">
        <v>18</v>
      </c>
      <c r="D89" s="2"/>
      <c r="E89" s="1" t="s">
        <v>12</v>
      </c>
      <c r="F89" s="1" t="s">
        <v>12</v>
      </c>
      <c r="G89" s="1" t="s">
        <v>12</v>
      </c>
      <c r="H89" s="2"/>
      <c r="I89" s="3"/>
      <c r="J89" s="4" t="s">
        <v>12</v>
      </c>
      <c r="K89" s="4" t="s">
        <v>12</v>
      </c>
    </row>
    <row r="90" spans="1:11" ht="15" customHeight="1">
      <c r="A90" s="34" t="s">
        <v>26</v>
      </c>
      <c r="B90" s="22" t="s">
        <v>27</v>
      </c>
      <c r="C90" s="6" t="s">
        <v>11</v>
      </c>
      <c r="D90" s="1">
        <f>SUM(D91:D96)</f>
        <v>1889206.6</v>
      </c>
      <c r="E90" s="1">
        <f t="shared" ref="E90:F90" si="32">SUM(E91:E96)</f>
        <v>0</v>
      </c>
      <c r="F90" s="1">
        <f t="shared" si="32"/>
        <v>0</v>
      </c>
      <c r="G90" s="1">
        <f>SUM(G91:G96)</f>
        <v>905379.5</v>
      </c>
      <c r="H90" s="1">
        <f>SUM(H91:H96)</f>
        <v>905379.5</v>
      </c>
      <c r="I90" s="4">
        <f>H90/D90</f>
        <v>0.47923795100017114</v>
      </c>
      <c r="J90" s="4"/>
      <c r="K90" s="4"/>
    </row>
    <row r="91" spans="1:11">
      <c r="A91" s="35"/>
      <c r="B91" s="23"/>
      <c r="C91" s="7" t="s">
        <v>13</v>
      </c>
      <c r="D91" s="2"/>
      <c r="E91" s="2"/>
      <c r="F91" s="2"/>
      <c r="G91" s="2"/>
      <c r="H91" s="2"/>
      <c r="I91" s="3"/>
      <c r="J91" s="3"/>
      <c r="K91" s="3"/>
    </row>
    <row r="92" spans="1:11" ht="15" customHeight="1">
      <c r="A92" s="35"/>
      <c r="B92" s="23"/>
      <c r="C92" s="7" t="s">
        <v>14</v>
      </c>
      <c r="D92" s="2"/>
      <c r="E92" s="2"/>
      <c r="F92" s="2"/>
      <c r="G92" s="2"/>
      <c r="H92" s="2"/>
      <c r="I92" s="3"/>
      <c r="J92" s="3"/>
      <c r="K92" s="4"/>
    </row>
    <row r="93" spans="1:11">
      <c r="A93" s="35"/>
      <c r="B93" s="23"/>
      <c r="C93" s="7" t="s">
        <v>15</v>
      </c>
      <c r="D93" s="2">
        <f>SUM(D107)</f>
        <v>1889206.6</v>
      </c>
      <c r="E93" s="1" t="s">
        <v>12</v>
      </c>
      <c r="F93" s="1" t="s">
        <v>12</v>
      </c>
      <c r="G93" s="2">
        <f>SUM(G107)</f>
        <v>905379.5</v>
      </c>
      <c r="H93" s="2">
        <f>SUM(H107)</f>
        <v>905379.5</v>
      </c>
      <c r="I93" s="3">
        <f>H93/D93</f>
        <v>0.47923795100017114</v>
      </c>
      <c r="J93" s="4" t="s">
        <v>12</v>
      </c>
      <c r="K93" s="4" t="s">
        <v>12</v>
      </c>
    </row>
    <row r="94" spans="1:11" ht="15" customHeight="1">
      <c r="A94" s="35"/>
      <c r="B94" s="23"/>
      <c r="C94" s="7" t="s">
        <v>16</v>
      </c>
      <c r="D94" s="2"/>
      <c r="E94" s="2"/>
      <c r="F94" s="2"/>
      <c r="G94" s="2"/>
      <c r="H94" s="2"/>
      <c r="I94" s="3"/>
      <c r="J94" s="3"/>
      <c r="K94" s="4"/>
    </row>
    <row r="95" spans="1:11">
      <c r="A95" s="35"/>
      <c r="B95" s="23"/>
      <c r="C95" s="7" t="s">
        <v>17</v>
      </c>
      <c r="D95" s="2"/>
      <c r="E95" s="1" t="s">
        <v>12</v>
      </c>
      <c r="F95" s="1" t="s">
        <v>12</v>
      </c>
      <c r="G95" s="1" t="s">
        <v>12</v>
      </c>
      <c r="H95" s="2"/>
      <c r="I95" s="3"/>
      <c r="J95" s="1" t="s">
        <v>12</v>
      </c>
      <c r="K95" s="1" t="s">
        <v>12</v>
      </c>
    </row>
    <row r="96" spans="1:11">
      <c r="A96" s="35"/>
      <c r="B96" s="24"/>
      <c r="C96" s="7" t="s">
        <v>18</v>
      </c>
      <c r="D96" s="2"/>
      <c r="E96" s="1" t="s">
        <v>12</v>
      </c>
      <c r="F96" s="1" t="s">
        <v>12</v>
      </c>
      <c r="G96" s="1" t="s">
        <v>12</v>
      </c>
      <c r="H96" s="2"/>
      <c r="I96" s="3"/>
      <c r="J96" s="1" t="s">
        <v>12</v>
      </c>
      <c r="K96" s="1" t="s">
        <v>12</v>
      </c>
    </row>
    <row r="97" spans="1:11">
      <c r="A97" s="35"/>
      <c r="B97" s="25" t="s">
        <v>22</v>
      </c>
      <c r="C97" s="6" t="s">
        <v>11</v>
      </c>
      <c r="D97" s="1">
        <f>SUM(D98:D103)</f>
        <v>11740</v>
      </c>
      <c r="E97" s="1">
        <f t="shared" ref="E97:F97" si="33">SUM(E98:E103)</f>
        <v>11740</v>
      </c>
      <c r="F97" s="1">
        <f t="shared" si="33"/>
        <v>11740</v>
      </c>
      <c r="G97" s="1">
        <f>SUM(G98:G103)</f>
        <v>5351.4</v>
      </c>
      <c r="H97" s="1">
        <f>SUM(H98:H103)</f>
        <v>5351.4</v>
      </c>
      <c r="I97" s="4">
        <f>H97/D97</f>
        <v>0.45582623509369674</v>
      </c>
      <c r="J97" s="4">
        <f>G97/E97</f>
        <v>0.45582623509369674</v>
      </c>
      <c r="K97" s="4">
        <f>G97/F97</f>
        <v>0.45582623509369674</v>
      </c>
    </row>
    <row r="98" spans="1:11">
      <c r="A98" s="35"/>
      <c r="B98" s="26"/>
      <c r="C98" s="7" t="s">
        <v>13</v>
      </c>
      <c r="D98" s="2">
        <v>11740</v>
      </c>
      <c r="E98" s="2">
        <v>11740</v>
      </c>
      <c r="F98" s="2">
        <v>11740</v>
      </c>
      <c r="G98" s="2">
        <v>5351.4</v>
      </c>
      <c r="H98" s="2">
        <v>5351.4</v>
      </c>
      <c r="I98" s="3">
        <f>H98/D98</f>
        <v>0.45582623509369674</v>
      </c>
      <c r="J98" s="3">
        <f>G98/E98</f>
        <v>0.45582623509369674</v>
      </c>
      <c r="K98" s="3">
        <f>G98/F98</f>
        <v>0.45582623509369674</v>
      </c>
    </row>
    <row r="99" spans="1:11" ht="24">
      <c r="A99" s="35"/>
      <c r="B99" s="26"/>
      <c r="C99" s="7" t="s">
        <v>14</v>
      </c>
      <c r="D99" s="2"/>
      <c r="E99" s="2"/>
      <c r="F99" s="2"/>
      <c r="G99" s="2"/>
      <c r="H99" s="2"/>
      <c r="I99" s="3"/>
      <c r="J99" s="3"/>
      <c r="K99" s="4"/>
    </row>
    <row r="100" spans="1:11">
      <c r="A100" s="35"/>
      <c r="B100" s="26"/>
      <c r="C100" s="7" t="s">
        <v>15</v>
      </c>
      <c r="D100" s="2"/>
      <c r="E100" s="2"/>
      <c r="F100" s="2"/>
      <c r="G100" s="2"/>
      <c r="H100" s="2"/>
      <c r="I100" s="3"/>
      <c r="J100" s="3"/>
      <c r="K100" s="4"/>
    </row>
    <row r="101" spans="1:11" ht="24">
      <c r="A101" s="35"/>
      <c r="B101" s="26"/>
      <c r="C101" s="7" t="s">
        <v>16</v>
      </c>
      <c r="D101" s="2"/>
      <c r="E101" s="2"/>
      <c r="F101" s="2"/>
      <c r="G101" s="2"/>
      <c r="H101" s="2"/>
      <c r="I101" s="3"/>
      <c r="J101" s="3"/>
      <c r="K101" s="4"/>
    </row>
    <row r="102" spans="1:11">
      <c r="A102" s="35"/>
      <c r="B102" s="26"/>
      <c r="C102" s="7" t="s">
        <v>17</v>
      </c>
      <c r="D102" s="2"/>
      <c r="E102" s="1" t="s">
        <v>12</v>
      </c>
      <c r="F102" s="1" t="s">
        <v>12</v>
      </c>
      <c r="G102" s="1" t="s">
        <v>12</v>
      </c>
      <c r="H102" s="2"/>
      <c r="I102" s="3"/>
      <c r="J102" s="1" t="s">
        <v>12</v>
      </c>
      <c r="K102" s="1" t="s">
        <v>12</v>
      </c>
    </row>
    <row r="103" spans="1:11">
      <c r="A103" s="36"/>
      <c r="B103" s="27"/>
      <c r="C103" s="7" t="s">
        <v>18</v>
      </c>
      <c r="D103" s="2"/>
      <c r="E103" s="1" t="s">
        <v>12</v>
      </c>
      <c r="F103" s="1" t="s">
        <v>12</v>
      </c>
      <c r="G103" s="1" t="s">
        <v>12</v>
      </c>
      <c r="H103" s="2"/>
      <c r="I103" s="3"/>
      <c r="J103" s="4" t="s">
        <v>12</v>
      </c>
      <c r="K103" s="4" t="s">
        <v>12</v>
      </c>
    </row>
    <row r="104" spans="1:11" ht="24" customHeight="1">
      <c r="A104" s="34" t="s">
        <v>117</v>
      </c>
      <c r="B104" s="44" t="s">
        <v>91</v>
      </c>
      <c r="C104" s="6" t="s">
        <v>11</v>
      </c>
      <c r="D104" s="1">
        <f>SUM(D105:D110)</f>
        <v>1889206.6</v>
      </c>
      <c r="E104" s="1">
        <f t="shared" ref="E104:F104" si="34">SUM(E105:E110)</f>
        <v>0</v>
      </c>
      <c r="F104" s="1">
        <f t="shared" si="34"/>
        <v>0</v>
      </c>
      <c r="G104" s="1">
        <f>SUM(G105:G110)</f>
        <v>905379.5</v>
      </c>
      <c r="H104" s="1">
        <f>SUM(H105:H110)</f>
        <v>905379.5</v>
      </c>
      <c r="I104" s="4">
        <f>H104/D104</f>
        <v>0.47923795100017114</v>
      </c>
      <c r="J104" s="4"/>
      <c r="K104" s="4"/>
    </row>
    <row r="105" spans="1:11">
      <c r="A105" s="35"/>
      <c r="B105" s="45"/>
      <c r="C105" s="7" t="s">
        <v>13</v>
      </c>
      <c r="D105" s="2"/>
      <c r="E105" s="2"/>
      <c r="F105" s="2"/>
      <c r="G105" s="2"/>
      <c r="H105" s="2"/>
      <c r="I105" s="3"/>
      <c r="J105" s="3"/>
      <c r="K105" s="3"/>
    </row>
    <row r="106" spans="1:11" ht="24">
      <c r="A106" s="35"/>
      <c r="B106" s="45"/>
      <c r="C106" s="7" t="s">
        <v>14</v>
      </c>
      <c r="D106" s="2"/>
      <c r="E106" s="2"/>
      <c r="F106" s="2"/>
      <c r="G106" s="2"/>
      <c r="H106" s="2"/>
      <c r="I106" s="3"/>
      <c r="J106" s="3"/>
      <c r="K106" s="4"/>
    </row>
    <row r="107" spans="1:11">
      <c r="A107" s="35"/>
      <c r="B107" s="45"/>
      <c r="C107" s="7" t="s">
        <v>15</v>
      </c>
      <c r="D107" s="2">
        <v>1889206.6</v>
      </c>
      <c r="E107" s="1" t="s">
        <v>12</v>
      </c>
      <c r="F107" s="1" t="s">
        <v>12</v>
      </c>
      <c r="G107" s="2">
        <v>905379.5</v>
      </c>
      <c r="H107" s="2">
        <v>905379.5</v>
      </c>
      <c r="I107" s="3">
        <f>H107/D107</f>
        <v>0.47923795100017114</v>
      </c>
      <c r="J107" s="4" t="s">
        <v>12</v>
      </c>
      <c r="K107" s="4" t="s">
        <v>12</v>
      </c>
    </row>
    <row r="108" spans="1:11" ht="24">
      <c r="A108" s="35"/>
      <c r="B108" s="45"/>
      <c r="C108" s="7" t="s">
        <v>16</v>
      </c>
      <c r="D108" s="2"/>
      <c r="E108" s="2"/>
      <c r="F108" s="2"/>
      <c r="G108" s="2"/>
      <c r="H108" s="2"/>
      <c r="I108" s="3"/>
      <c r="J108" s="3"/>
      <c r="K108" s="4"/>
    </row>
    <row r="109" spans="1:11">
      <c r="A109" s="35"/>
      <c r="B109" s="45"/>
      <c r="C109" s="7" t="s">
        <v>17</v>
      </c>
      <c r="D109" s="2"/>
      <c r="E109" s="1" t="s">
        <v>12</v>
      </c>
      <c r="F109" s="1" t="s">
        <v>12</v>
      </c>
      <c r="G109" s="1" t="s">
        <v>12</v>
      </c>
      <c r="H109" s="2"/>
      <c r="I109" s="3"/>
      <c r="J109" s="1" t="s">
        <v>12</v>
      </c>
      <c r="K109" s="1" t="s">
        <v>12</v>
      </c>
    </row>
    <row r="110" spans="1:11">
      <c r="A110" s="36"/>
      <c r="B110" s="46"/>
      <c r="C110" s="7" t="s">
        <v>18</v>
      </c>
      <c r="D110" s="2"/>
      <c r="E110" s="1" t="s">
        <v>12</v>
      </c>
      <c r="F110" s="1" t="s">
        <v>12</v>
      </c>
      <c r="G110" s="1" t="s">
        <v>12</v>
      </c>
      <c r="H110" s="2"/>
      <c r="I110" s="3"/>
      <c r="J110" s="1" t="s">
        <v>12</v>
      </c>
      <c r="K110" s="1" t="s">
        <v>12</v>
      </c>
    </row>
    <row r="111" spans="1:11" ht="15" customHeight="1">
      <c r="A111" s="34" t="s">
        <v>28</v>
      </c>
      <c r="B111" s="22" t="s">
        <v>29</v>
      </c>
      <c r="C111" s="6" t="s">
        <v>11</v>
      </c>
      <c r="D111" s="1">
        <f>SUM(D112:D117)</f>
        <v>51801</v>
      </c>
      <c r="E111" s="1">
        <f t="shared" ref="E111:F111" si="35">SUM(E112:E117)</f>
        <v>55311.8</v>
      </c>
      <c r="F111" s="1">
        <f t="shared" si="35"/>
        <v>25000</v>
      </c>
      <c r="G111" s="1">
        <f>SUM(G112:G117)</f>
        <v>9904.7999999999993</v>
      </c>
      <c r="H111" s="1">
        <f>SUM(H112:H117)</f>
        <v>9904.7999999999993</v>
      </c>
      <c r="I111" s="4">
        <f>H111/D111</f>
        <v>0.19120866392540684</v>
      </c>
      <c r="J111" s="4">
        <f>G111/E111</f>
        <v>0.17907209673161964</v>
      </c>
      <c r="K111" s="4">
        <f>G111/F111</f>
        <v>0.39619199999999999</v>
      </c>
    </row>
    <row r="112" spans="1:11">
      <c r="A112" s="35"/>
      <c r="B112" s="23"/>
      <c r="C112" s="7" t="s">
        <v>13</v>
      </c>
      <c r="D112" s="2">
        <f>SUM(D119)</f>
        <v>51801</v>
      </c>
      <c r="E112" s="2">
        <f t="shared" ref="E112:H112" si="36">SUM(E119)</f>
        <v>55311.8</v>
      </c>
      <c r="F112" s="2">
        <f t="shared" si="36"/>
        <v>25000</v>
      </c>
      <c r="G112" s="2">
        <f t="shared" si="36"/>
        <v>9904.7999999999993</v>
      </c>
      <c r="H112" s="2">
        <f t="shared" si="36"/>
        <v>9904.7999999999993</v>
      </c>
      <c r="I112" s="3">
        <f>H112/D112</f>
        <v>0.19120866392540684</v>
      </c>
      <c r="J112" s="3">
        <f>G112/E112</f>
        <v>0.17907209673161964</v>
      </c>
      <c r="K112" s="3">
        <f>G112/F112</f>
        <v>0.39619199999999999</v>
      </c>
    </row>
    <row r="113" spans="1:11" ht="15" customHeight="1">
      <c r="A113" s="35"/>
      <c r="B113" s="23"/>
      <c r="C113" s="7" t="s">
        <v>14</v>
      </c>
      <c r="D113" s="2"/>
      <c r="E113" s="2"/>
      <c r="F113" s="2"/>
      <c r="G113" s="2"/>
      <c r="H113" s="1"/>
      <c r="I113" s="3"/>
      <c r="J113" s="4"/>
      <c r="K113" s="4"/>
    </row>
    <row r="114" spans="1:11">
      <c r="A114" s="35"/>
      <c r="B114" s="23"/>
      <c r="C114" s="7" t="s">
        <v>15</v>
      </c>
      <c r="D114" s="2"/>
      <c r="E114" s="2"/>
      <c r="F114" s="2"/>
      <c r="G114" s="2"/>
      <c r="H114" s="1"/>
      <c r="I114" s="3"/>
      <c r="J114" s="4"/>
      <c r="K114" s="4"/>
    </row>
    <row r="115" spans="1:11" ht="15" customHeight="1">
      <c r="A115" s="35"/>
      <c r="B115" s="23"/>
      <c r="C115" s="7" t="s">
        <v>16</v>
      </c>
      <c r="D115" s="2"/>
      <c r="E115" s="2"/>
      <c r="F115" s="2"/>
      <c r="G115" s="2"/>
      <c r="H115" s="2"/>
      <c r="I115" s="3"/>
      <c r="J115" s="2"/>
      <c r="K115" s="2"/>
    </row>
    <row r="116" spans="1:11">
      <c r="A116" s="35"/>
      <c r="B116" s="23"/>
      <c r="C116" s="7" t="s">
        <v>17</v>
      </c>
      <c r="D116" s="2"/>
      <c r="E116" s="1" t="s">
        <v>12</v>
      </c>
      <c r="F116" s="1" t="s">
        <v>12</v>
      </c>
      <c r="G116" s="1" t="s">
        <v>12</v>
      </c>
      <c r="H116" s="2"/>
      <c r="I116" s="3"/>
      <c r="J116" s="1" t="s">
        <v>12</v>
      </c>
      <c r="K116" s="1" t="s">
        <v>12</v>
      </c>
    </row>
    <row r="117" spans="1:11">
      <c r="A117" s="36"/>
      <c r="B117" s="24"/>
      <c r="C117" s="7" t="s">
        <v>18</v>
      </c>
      <c r="D117" s="2"/>
      <c r="E117" s="1" t="s">
        <v>12</v>
      </c>
      <c r="F117" s="1" t="s">
        <v>12</v>
      </c>
      <c r="G117" s="1" t="s">
        <v>12</v>
      </c>
      <c r="H117" s="2"/>
      <c r="I117" s="3"/>
      <c r="J117" s="1" t="s">
        <v>12</v>
      </c>
      <c r="K117" s="1" t="s">
        <v>12</v>
      </c>
    </row>
    <row r="118" spans="1:11">
      <c r="A118" s="34" t="s">
        <v>92</v>
      </c>
      <c r="B118" s="44" t="s">
        <v>50</v>
      </c>
      <c r="C118" s="6" t="s">
        <v>11</v>
      </c>
      <c r="D118" s="1">
        <f>SUM(D119:D124)</f>
        <v>51801</v>
      </c>
      <c r="E118" s="1">
        <f t="shared" ref="E118:F118" si="37">SUM(E119:E124)</f>
        <v>55311.8</v>
      </c>
      <c r="F118" s="1">
        <f t="shared" si="37"/>
        <v>25000</v>
      </c>
      <c r="G118" s="1">
        <f>SUM(G119:G124)</f>
        <v>9904.7999999999993</v>
      </c>
      <c r="H118" s="1">
        <f>SUM(H119:H124)</f>
        <v>9904.7999999999993</v>
      </c>
      <c r="I118" s="4">
        <f>H118/D118</f>
        <v>0.19120866392540684</v>
      </c>
      <c r="J118" s="4">
        <f>G118/E118</f>
        <v>0.17907209673161964</v>
      </c>
      <c r="K118" s="4">
        <f>G118/F118</f>
        <v>0.39619199999999999</v>
      </c>
    </row>
    <row r="119" spans="1:11">
      <c r="A119" s="35"/>
      <c r="B119" s="45"/>
      <c r="C119" s="7" t="s">
        <v>13</v>
      </c>
      <c r="D119" s="2">
        <v>51801</v>
      </c>
      <c r="E119" s="2">
        <v>55311.8</v>
      </c>
      <c r="F119" s="2">
        <v>25000</v>
      </c>
      <c r="G119" s="2">
        <v>9904.7999999999993</v>
      </c>
      <c r="H119" s="2">
        <v>9904.7999999999993</v>
      </c>
      <c r="I119" s="3">
        <f>H119/D119</f>
        <v>0.19120866392540684</v>
      </c>
      <c r="J119" s="3">
        <f>G119/E119</f>
        <v>0.17907209673161964</v>
      </c>
      <c r="K119" s="3">
        <f>G119/F119</f>
        <v>0.39619199999999999</v>
      </c>
    </row>
    <row r="120" spans="1:11" ht="24">
      <c r="A120" s="35"/>
      <c r="B120" s="45"/>
      <c r="C120" s="7" t="s">
        <v>14</v>
      </c>
      <c r="D120" s="2"/>
      <c r="E120" s="2"/>
      <c r="F120" s="2"/>
      <c r="G120" s="2"/>
      <c r="H120" s="1"/>
      <c r="I120" s="3"/>
      <c r="J120" s="4"/>
      <c r="K120" s="4"/>
    </row>
    <row r="121" spans="1:11">
      <c r="A121" s="35"/>
      <c r="B121" s="45"/>
      <c r="C121" s="7" t="s">
        <v>15</v>
      </c>
      <c r="D121" s="2"/>
      <c r="E121" s="2"/>
      <c r="F121" s="2"/>
      <c r="G121" s="2"/>
      <c r="H121" s="1"/>
      <c r="I121" s="3"/>
      <c r="J121" s="4"/>
      <c r="K121" s="4"/>
    </row>
    <row r="122" spans="1:11" ht="24">
      <c r="A122" s="35"/>
      <c r="B122" s="45"/>
      <c r="C122" s="7" t="s">
        <v>16</v>
      </c>
      <c r="D122" s="2"/>
      <c r="E122" s="2"/>
      <c r="F122" s="2"/>
      <c r="G122" s="2"/>
      <c r="H122" s="2"/>
      <c r="I122" s="3"/>
      <c r="J122" s="2"/>
      <c r="K122" s="2"/>
    </row>
    <row r="123" spans="1:11">
      <c r="A123" s="35"/>
      <c r="B123" s="45"/>
      <c r="C123" s="7" t="s">
        <v>17</v>
      </c>
      <c r="D123" s="2"/>
      <c r="E123" s="1" t="s">
        <v>12</v>
      </c>
      <c r="F123" s="1" t="s">
        <v>12</v>
      </c>
      <c r="G123" s="1" t="s">
        <v>12</v>
      </c>
      <c r="H123" s="2"/>
      <c r="I123" s="3"/>
      <c r="J123" s="1" t="s">
        <v>12</v>
      </c>
      <c r="K123" s="1" t="s">
        <v>12</v>
      </c>
    </row>
    <row r="124" spans="1:11">
      <c r="A124" s="36"/>
      <c r="B124" s="46"/>
      <c r="C124" s="7" t="s">
        <v>18</v>
      </c>
      <c r="D124" s="2"/>
      <c r="E124" s="1" t="s">
        <v>12</v>
      </c>
      <c r="F124" s="1" t="s">
        <v>12</v>
      </c>
      <c r="G124" s="1" t="s">
        <v>12</v>
      </c>
      <c r="H124" s="2"/>
      <c r="I124" s="3"/>
      <c r="J124" s="1" t="s">
        <v>12</v>
      </c>
      <c r="K124" s="1" t="s">
        <v>12</v>
      </c>
    </row>
    <row r="125" spans="1:11" ht="15" customHeight="1">
      <c r="A125" s="34" t="s">
        <v>30</v>
      </c>
      <c r="B125" s="22" t="s">
        <v>31</v>
      </c>
      <c r="C125" s="6" t="s">
        <v>11</v>
      </c>
      <c r="D125" s="1">
        <f>SUM(D126:D131)</f>
        <v>7000</v>
      </c>
      <c r="E125" s="1">
        <f t="shared" ref="E125:F125" si="38">SUM(E126:E131)</f>
        <v>7000</v>
      </c>
      <c r="F125" s="1">
        <f t="shared" si="38"/>
        <v>7000</v>
      </c>
      <c r="G125" s="1">
        <f>SUM(G126:G131)</f>
        <v>0</v>
      </c>
      <c r="H125" s="1">
        <f>SUM(H126:H131)</f>
        <v>0</v>
      </c>
      <c r="I125" s="4">
        <f>H125/D125</f>
        <v>0</v>
      </c>
      <c r="J125" s="4">
        <f>G125/E125</f>
        <v>0</v>
      </c>
      <c r="K125" s="4"/>
    </row>
    <row r="126" spans="1:11">
      <c r="A126" s="35"/>
      <c r="B126" s="23"/>
      <c r="C126" s="7" t="s">
        <v>13</v>
      </c>
      <c r="D126" s="2">
        <f>SUM(D133)</f>
        <v>7000</v>
      </c>
      <c r="E126" s="2">
        <f t="shared" ref="E126:H126" si="39">SUM(E133)</f>
        <v>7000</v>
      </c>
      <c r="F126" s="2">
        <f t="shared" si="39"/>
        <v>7000</v>
      </c>
      <c r="G126" s="2">
        <f t="shared" si="39"/>
        <v>0</v>
      </c>
      <c r="H126" s="2">
        <f t="shared" si="39"/>
        <v>0</v>
      </c>
      <c r="I126" s="3">
        <f>H126/D126</f>
        <v>0</v>
      </c>
      <c r="J126" s="3">
        <f>G126/E126</f>
        <v>0</v>
      </c>
      <c r="K126" s="3">
        <v>0</v>
      </c>
    </row>
    <row r="127" spans="1:11" ht="15" customHeight="1">
      <c r="A127" s="35"/>
      <c r="B127" s="23"/>
      <c r="C127" s="7" t="s">
        <v>14</v>
      </c>
      <c r="D127" s="2"/>
      <c r="E127" s="2"/>
      <c r="F127" s="2"/>
      <c r="G127" s="2"/>
      <c r="H127" s="1"/>
      <c r="I127" s="3"/>
      <c r="J127" s="4"/>
      <c r="K127" s="4"/>
    </row>
    <row r="128" spans="1:11">
      <c r="A128" s="35"/>
      <c r="B128" s="23"/>
      <c r="C128" s="7" t="s">
        <v>15</v>
      </c>
      <c r="D128" s="2"/>
      <c r="E128" s="2"/>
      <c r="F128" s="2"/>
      <c r="G128" s="2"/>
      <c r="H128" s="1"/>
      <c r="I128" s="3"/>
      <c r="J128" s="4"/>
      <c r="K128" s="4"/>
    </row>
    <row r="129" spans="1:11" ht="15" customHeight="1">
      <c r="A129" s="35"/>
      <c r="B129" s="23"/>
      <c r="C129" s="7" t="s">
        <v>16</v>
      </c>
      <c r="D129" s="2"/>
      <c r="E129" s="2"/>
      <c r="F129" s="2"/>
      <c r="G129" s="2"/>
      <c r="H129" s="1"/>
      <c r="I129" s="3"/>
      <c r="J129" s="4"/>
      <c r="K129" s="4"/>
    </row>
    <row r="130" spans="1:11">
      <c r="A130" s="35"/>
      <c r="B130" s="23"/>
      <c r="C130" s="7" t="s">
        <v>17</v>
      </c>
      <c r="D130" s="2"/>
      <c r="E130" s="1" t="s">
        <v>12</v>
      </c>
      <c r="F130" s="1" t="s">
        <v>12</v>
      </c>
      <c r="G130" s="1" t="s">
        <v>12</v>
      </c>
      <c r="H130" s="2"/>
      <c r="I130" s="3"/>
      <c r="J130" s="1" t="s">
        <v>12</v>
      </c>
      <c r="K130" s="1" t="s">
        <v>12</v>
      </c>
    </row>
    <row r="131" spans="1:11">
      <c r="A131" s="36"/>
      <c r="B131" s="24"/>
      <c r="C131" s="7" t="s">
        <v>18</v>
      </c>
      <c r="D131" s="2"/>
      <c r="E131" s="1" t="s">
        <v>12</v>
      </c>
      <c r="F131" s="1" t="s">
        <v>12</v>
      </c>
      <c r="G131" s="1" t="s">
        <v>12</v>
      </c>
      <c r="H131" s="2"/>
      <c r="I131" s="3"/>
      <c r="J131" s="1" t="s">
        <v>12</v>
      </c>
      <c r="K131" s="1" t="s">
        <v>12</v>
      </c>
    </row>
    <row r="132" spans="1:11">
      <c r="A132" s="34" t="s">
        <v>93</v>
      </c>
      <c r="B132" s="44" t="s">
        <v>50</v>
      </c>
      <c r="C132" s="6" t="s">
        <v>11</v>
      </c>
      <c r="D132" s="1">
        <f>SUM(D133:D138)</f>
        <v>7000</v>
      </c>
      <c r="E132" s="1">
        <f t="shared" ref="E132:F132" si="40">SUM(E133:E138)</f>
        <v>7000</v>
      </c>
      <c r="F132" s="1">
        <f t="shared" si="40"/>
        <v>7000</v>
      </c>
      <c r="G132" s="1">
        <f>SUM(G133:G138)</f>
        <v>0</v>
      </c>
      <c r="H132" s="1">
        <f>SUM(H133:H138)</f>
        <v>0</v>
      </c>
      <c r="I132" s="4">
        <f>H132/D132</f>
        <v>0</v>
      </c>
      <c r="J132" s="4">
        <f>G132/E132</f>
        <v>0</v>
      </c>
      <c r="K132" s="4"/>
    </row>
    <row r="133" spans="1:11">
      <c r="A133" s="35"/>
      <c r="B133" s="45"/>
      <c r="C133" s="7" t="s">
        <v>13</v>
      </c>
      <c r="D133" s="2">
        <v>7000</v>
      </c>
      <c r="E133" s="2">
        <v>7000</v>
      </c>
      <c r="F133" s="2">
        <v>7000</v>
      </c>
      <c r="G133" s="2">
        <v>0</v>
      </c>
      <c r="H133" s="2">
        <v>0</v>
      </c>
      <c r="I133" s="3">
        <f>H133/D133</f>
        <v>0</v>
      </c>
      <c r="J133" s="3">
        <f>G133/E133</f>
        <v>0</v>
      </c>
      <c r="K133" s="3">
        <v>0</v>
      </c>
    </row>
    <row r="134" spans="1:11" ht="24">
      <c r="A134" s="35"/>
      <c r="B134" s="45"/>
      <c r="C134" s="7" t="s">
        <v>14</v>
      </c>
      <c r="D134" s="2"/>
      <c r="E134" s="2"/>
      <c r="F134" s="2"/>
      <c r="G134" s="2"/>
      <c r="H134" s="1"/>
      <c r="I134" s="3"/>
      <c r="J134" s="4"/>
      <c r="K134" s="4"/>
    </row>
    <row r="135" spans="1:11">
      <c r="A135" s="35"/>
      <c r="B135" s="45"/>
      <c r="C135" s="7" t="s">
        <v>15</v>
      </c>
      <c r="D135" s="2"/>
      <c r="E135" s="2"/>
      <c r="F135" s="2"/>
      <c r="G135" s="2"/>
      <c r="H135" s="1"/>
      <c r="I135" s="3"/>
      <c r="J135" s="4"/>
      <c r="K135" s="4"/>
    </row>
    <row r="136" spans="1:11" ht="24">
      <c r="A136" s="35"/>
      <c r="B136" s="45"/>
      <c r="C136" s="7" t="s">
        <v>16</v>
      </c>
      <c r="D136" s="2"/>
      <c r="E136" s="2"/>
      <c r="F136" s="2"/>
      <c r="G136" s="2"/>
      <c r="H136" s="1"/>
      <c r="I136" s="3"/>
      <c r="J136" s="4"/>
      <c r="K136" s="4"/>
    </row>
    <row r="137" spans="1:11">
      <c r="A137" s="35"/>
      <c r="B137" s="45"/>
      <c r="C137" s="7" t="s">
        <v>17</v>
      </c>
      <c r="D137" s="2"/>
      <c r="E137" s="1" t="s">
        <v>12</v>
      </c>
      <c r="F137" s="1" t="s">
        <v>12</v>
      </c>
      <c r="G137" s="1" t="s">
        <v>12</v>
      </c>
      <c r="H137" s="2"/>
      <c r="I137" s="3"/>
      <c r="J137" s="1" t="s">
        <v>12</v>
      </c>
      <c r="K137" s="1" t="s">
        <v>12</v>
      </c>
    </row>
    <row r="138" spans="1:11">
      <c r="A138" s="36"/>
      <c r="B138" s="46"/>
      <c r="C138" s="7" t="s">
        <v>18</v>
      </c>
      <c r="D138" s="2"/>
      <c r="E138" s="1" t="s">
        <v>12</v>
      </c>
      <c r="F138" s="1" t="s">
        <v>12</v>
      </c>
      <c r="G138" s="1" t="s">
        <v>12</v>
      </c>
      <c r="H138" s="2"/>
      <c r="I138" s="3"/>
      <c r="J138" s="1" t="s">
        <v>12</v>
      </c>
      <c r="K138" s="1" t="s">
        <v>12</v>
      </c>
    </row>
    <row r="139" spans="1:11" ht="15" customHeight="1">
      <c r="A139" s="34" t="s">
        <v>32</v>
      </c>
      <c r="B139" s="22" t="s">
        <v>33</v>
      </c>
      <c r="C139" s="6" t="s">
        <v>11</v>
      </c>
      <c r="D139" s="1">
        <f>SUM(D140:D145)</f>
        <v>260246.7</v>
      </c>
      <c r="E139" s="1">
        <f t="shared" ref="E139:F139" si="41">SUM(E140:E145)</f>
        <v>260246.7</v>
      </c>
      <c r="F139" s="1">
        <f t="shared" si="41"/>
        <v>260246.7</v>
      </c>
      <c r="G139" s="1">
        <f>SUM(G140:G145)</f>
        <v>216679</v>
      </c>
      <c r="H139" s="1">
        <f>SUM(H140:H145)</f>
        <v>216679</v>
      </c>
      <c r="I139" s="4">
        <f>H139/D139</f>
        <v>0.8325907686821773</v>
      </c>
      <c r="J139" s="4">
        <f>G139/E139</f>
        <v>0.8325907686821773</v>
      </c>
      <c r="K139" s="4">
        <f>G139/F139</f>
        <v>0.8325907686821773</v>
      </c>
    </row>
    <row r="140" spans="1:11">
      <c r="A140" s="35"/>
      <c r="B140" s="23"/>
      <c r="C140" s="7" t="s">
        <v>13</v>
      </c>
      <c r="D140" s="2">
        <f>SUM(D147)</f>
        <v>260246.7</v>
      </c>
      <c r="E140" s="2">
        <f t="shared" ref="E140:H140" si="42">SUM(E147)</f>
        <v>260246.7</v>
      </c>
      <c r="F140" s="2">
        <f t="shared" si="42"/>
        <v>260246.7</v>
      </c>
      <c r="G140" s="2">
        <f t="shared" si="42"/>
        <v>216679</v>
      </c>
      <c r="H140" s="2">
        <f t="shared" si="42"/>
        <v>216679</v>
      </c>
      <c r="I140" s="3">
        <f>H140/D140</f>
        <v>0.8325907686821773</v>
      </c>
      <c r="J140" s="3">
        <f>G140/E140</f>
        <v>0.8325907686821773</v>
      </c>
      <c r="K140" s="3">
        <f>G140/F140</f>
        <v>0.8325907686821773</v>
      </c>
    </row>
    <row r="141" spans="1:11" ht="15" customHeight="1">
      <c r="A141" s="35"/>
      <c r="B141" s="23"/>
      <c r="C141" s="7" t="s">
        <v>14</v>
      </c>
      <c r="D141" s="2"/>
      <c r="E141" s="2"/>
      <c r="F141" s="2"/>
      <c r="G141" s="2"/>
      <c r="H141" s="1"/>
      <c r="I141" s="3"/>
      <c r="J141" s="4"/>
      <c r="K141" s="4"/>
    </row>
    <row r="142" spans="1:11">
      <c r="A142" s="35"/>
      <c r="B142" s="23"/>
      <c r="C142" s="7" t="s">
        <v>15</v>
      </c>
      <c r="D142" s="2"/>
      <c r="E142" s="2"/>
      <c r="F142" s="2"/>
      <c r="G142" s="2"/>
      <c r="H142" s="1"/>
      <c r="I142" s="3"/>
      <c r="J142" s="4"/>
      <c r="K142" s="4"/>
    </row>
    <row r="143" spans="1:11" ht="15" customHeight="1">
      <c r="A143" s="35"/>
      <c r="B143" s="23"/>
      <c r="C143" s="7" t="s">
        <v>16</v>
      </c>
      <c r="D143" s="2"/>
      <c r="E143" s="2"/>
      <c r="F143" s="2"/>
      <c r="G143" s="2"/>
      <c r="H143" s="2"/>
      <c r="I143" s="3"/>
      <c r="J143" s="2"/>
      <c r="K143" s="2"/>
    </row>
    <row r="144" spans="1:11">
      <c r="A144" s="35"/>
      <c r="B144" s="23"/>
      <c r="C144" s="7" t="s">
        <v>17</v>
      </c>
      <c r="D144" s="2"/>
      <c r="E144" s="1" t="s">
        <v>12</v>
      </c>
      <c r="F144" s="1" t="s">
        <v>12</v>
      </c>
      <c r="G144" s="1" t="s">
        <v>12</v>
      </c>
      <c r="H144" s="2"/>
      <c r="I144" s="3"/>
      <c r="J144" s="1" t="s">
        <v>12</v>
      </c>
      <c r="K144" s="1" t="s">
        <v>12</v>
      </c>
    </row>
    <row r="145" spans="1:11">
      <c r="A145" s="36"/>
      <c r="B145" s="24"/>
      <c r="C145" s="7" t="s">
        <v>18</v>
      </c>
      <c r="D145" s="2"/>
      <c r="E145" s="1" t="s">
        <v>12</v>
      </c>
      <c r="F145" s="1" t="s">
        <v>12</v>
      </c>
      <c r="G145" s="1" t="s">
        <v>12</v>
      </c>
      <c r="H145" s="2"/>
      <c r="I145" s="3"/>
      <c r="J145" s="1" t="s">
        <v>12</v>
      </c>
      <c r="K145" s="1" t="s">
        <v>12</v>
      </c>
    </row>
    <row r="146" spans="1:11">
      <c r="A146" s="34" t="s">
        <v>94</v>
      </c>
      <c r="B146" s="44" t="s">
        <v>50</v>
      </c>
      <c r="C146" s="6" t="s">
        <v>11</v>
      </c>
      <c r="D146" s="1">
        <f>SUM(D147:D152)</f>
        <v>260246.7</v>
      </c>
      <c r="E146" s="1">
        <f t="shared" ref="E146:F146" si="43">SUM(E147:E152)</f>
        <v>260246.7</v>
      </c>
      <c r="F146" s="1">
        <f t="shared" si="43"/>
        <v>260246.7</v>
      </c>
      <c r="G146" s="1">
        <f>SUM(G147:G152)</f>
        <v>216679</v>
      </c>
      <c r="H146" s="1">
        <f>SUM(H147:H152)</f>
        <v>216679</v>
      </c>
      <c r="I146" s="4">
        <f>H146/D146</f>
        <v>0.8325907686821773</v>
      </c>
      <c r="J146" s="4">
        <f>G146/E146</f>
        <v>0.8325907686821773</v>
      </c>
      <c r="K146" s="4">
        <f>G146/F146</f>
        <v>0.8325907686821773</v>
      </c>
    </row>
    <row r="147" spans="1:11">
      <c r="A147" s="35"/>
      <c r="B147" s="45"/>
      <c r="C147" s="7" t="s">
        <v>13</v>
      </c>
      <c r="D147" s="2">
        <v>260246.7</v>
      </c>
      <c r="E147" s="2">
        <v>260246.7</v>
      </c>
      <c r="F147" s="2">
        <v>260246.7</v>
      </c>
      <c r="G147" s="2">
        <v>216679</v>
      </c>
      <c r="H147" s="2">
        <v>216679</v>
      </c>
      <c r="I147" s="3">
        <f>H147/D147</f>
        <v>0.8325907686821773</v>
      </c>
      <c r="J147" s="3">
        <f>G147/E147</f>
        <v>0.8325907686821773</v>
      </c>
      <c r="K147" s="3">
        <f>G147/F147</f>
        <v>0.8325907686821773</v>
      </c>
    </row>
    <row r="148" spans="1:11" ht="24">
      <c r="A148" s="35"/>
      <c r="B148" s="45"/>
      <c r="C148" s="7" t="s">
        <v>14</v>
      </c>
      <c r="D148" s="2"/>
      <c r="E148" s="2"/>
      <c r="F148" s="2"/>
      <c r="G148" s="2"/>
      <c r="H148" s="1"/>
      <c r="I148" s="3"/>
      <c r="J148" s="4"/>
      <c r="K148" s="4"/>
    </row>
    <row r="149" spans="1:11">
      <c r="A149" s="35"/>
      <c r="B149" s="45"/>
      <c r="C149" s="7" t="s">
        <v>15</v>
      </c>
      <c r="D149" s="2"/>
      <c r="E149" s="2"/>
      <c r="F149" s="2"/>
      <c r="G149" s="2"/>
      <c r="H149" s="1"/>
      <c r="I149" s="3"/>
      <c r="J149" s="4"/>
      <c r="K149" s="4"/>
    </row>
    <row r="150" spans="1:11" ht="24">
      <c r="A150" s="35"/>
      <c r="B150" s="45"/>
      <c r="C150" s="7" t="s">
        <v>16</v>
      </c>
      <c r="D150" s="2"/>
      <c r="E150" s="2"/>
      <c r="F150" s="2"/>
      <c r="G150" s="2"/>
      <c r="H150" s="2"/>
      <c r="I150" s="3"/>
      <c r="J150" s="2"/>
      <c r="K150" s="2"/>
    </row>
    <row r="151" spans="1:11">
      <c r="A151" s="35"/>
      <c r="B151" s="45"/>
      <c r="C151" s="7" t="s">
        <v>17</v>
      </c>
      <c r="D151" s="2"/>
      <c r="E151" s="1" t="s">
        <v>12</v>
      </c>
      <c r="F151" s="1" t="s">
        <v>12</v>
      </c>
      <c r="G151" s="1" t="s">
        <v>12</v>
      </c>
      <c r="H151" s="2"/>
      <c r="I151" s="3"/>
      <c r="J151" s="1" t="s">
        <v>12</v>
      </c>
      <c r="K151" s="1" t="s">
        <v>12</v>
      </c>
    </row>
    <row r="152" spans="1:11">
      <c r="A152" s="36"/>
      <c r="B152" s="46"/>
      <c r="C152" s="7" t="s">
        <v>18</v>
      </c>
      <c r="D152" s="2"/>
      <c r="E152" s="1" t="s">
        <v>12</v>
      </c>
      <c r="F152" s="1" t="s">
        <v>12</v>
      </c>
      <c r="G152" s="1" t="s">
        <v>12</v>
      </c>
      <c r="H152" s="2"/>
      <c r="I152" s="3"/>
      <c r="J152" s="1" t="s">
        <v>12</v>
      </c>
      <c r="K152" s="1" t="s">
        <v>12</v>
      </c>
    </row>
    <row r="153" spans="1:11" ht="15" customHeight="1">
      <c r="A153" s="34" t="s">
        <v>34</v>
      </c>
      <c r="B153" s="22" t="s">
        <v>35</v>
      </c>
      <c r="C153" s="6" t="s">
        <v>11</v>
      </c>
      <c r="D153" s="1">
        <f>SUM(D154:D159)</f>
        <v>16762.5</v>
      </c>
      <c r="E153" s="1">
        <f t="shared" ref="E153:F153" si="44">SUM(E154:E159)</f>
        <v>16762.5</v>
      </c>
      <c r="F153" s="1">
        <f t="shared" si="44"/>
        <v>15484.2</v>
      </c>
      <c r="G153" s="1">
        <f>SUM(G154:G159)</f>
        <v>6233.6</v>
      </c>
      <c r="H153" s="1">
        <f>SUM(H154:H159)</f>
        <v>6233.6</v>
      </c>
      <c r="I153" s="4">
        <f>H153/D153</f>
        <v>0.37187770320656227</v>
      </c>
      <c r="J153" s="4">
        <f>G153/E153</f>
        <v>0.37187770320656227</v>
      </c>
      <c r="K153" s="4">
        <f>G153/F153</f>
        <v>0.40257811188178916</v>
      </c>
    </row>
    <row r="154" spans="1:11">
      <c r="A154" s="35"/>
      <c r="B154" s="23"/>
      <c r="C154" s="7" t="s">
        <v>13</v>
      </c>
      <c r="D154" s="2">
        <f>SUM(D161)</f>
        <v>16762.5</v>
      </c>
      <c r="E154" s="2">
        <f t="shared" ref="E154:H154" si="45">SUM(E161)</f>
        <v>16762.5</v>
      </c>
      <c r="F154" s="2">
        <f t="shared" si="45"/>
        <v>15484.2</v>
      </c>
      <c r="G154" s="2">
        <f t="shared" si="45"/>
        <v>6233.6</v>
      </c>
      <c r="H154" s="2">
        <f t="shared" si="45"/>
        <v>6233.6</v>
      </c>
      <c r="I154" s="3">
        <f>H154/D154</f>
        <v>0.37187770320656227</v>
      </c>
      <c r="J154" s="3">
        <f>G154/E154</f>
        <v>0.37187770320656227</v>
      </c>
      <c r="K154" s="3">
        <f>G154/F154</f>
        <v>0.40257811188178916</v>
      </c>
    </row>
    <row r="155" spans="1:11" ht="15" customHeight="1">
      <c r="A155" s="35"/>
      <c r="B155" s="23"/>
      <c r="C155" s="7" t="s">
        <v>14</v>
      </c>
      <c r="D155" s="2"/>
      <c r="E155" s="2"/>
      <c r="F155" s="2"/>
      <c r="G155" s="2"/>
      <c r="H155" s="1"/>
      <c r="I155" s="3"/>
      <c r="J155" s="4"/>
      <c r="K155" s="4"/>
    </row>
    <row r="156" spans="1:11">
      <c r="A156" s="35"/>
      <c r="B156" s="23"/>
      <c r="C156" s="7" t="s">
        <v>15</v>
      </c>
      <c r="D156" s="2"/>
      <c r="E156" s="2"/>
      <c r="F156" s="2"/>
      <c r="G156" s="2"/>
      <c r="H156" s="1"/>
      <c r="I156" s="3"/>
      <c r="J156" s="4"/>
      <c r="K156" s="4"/>
    </row>
    <row r="157" spans="1:11" ht="15" customHeight="1">
      <c r="A157" s="35"/>
      <c r="B157" s="23"/>
      <c r="C157" s="7" t="s">
        <v>16</v>
      </c>
      <c r="D157" s="2"/>
      <c r="E157" s="2"/>
      <c r="F157" s="2"/>
      <c r="G157" s="2"/>
      <c r="H157" s="1"/>
      <c r="I157" s="3"/>
      <c r="J157" s="4"/>
      <c r="K157" s="4"/>
    </row>
    <row r="158" spans="1:11">
      <c r="A158" s="35"/>
      <c r="B158" s="23"/>
      <c r="C158" s="7" t="s">
        <v>17</v>
      </c>
      <c r="D158" s="2"/>
      <c r="E158" s="1" t="s">
        <v>12</v>
      </c>
      <c r="F158" s="1" t="s">
        <v>12</v>
      </c>
      <c r="G158" s="1" t="s">
        <v>12</v>
      </c>
      <c r="H158" s="1"/>
      <c r="I158" s="3"/>
      <c r="J158" s="1" t="s">
        <v>12</v>
      </c>
      <c r="K158" s="1" t="s">
        <v>12</v>
      </c>
    </row>
    <row r="159" spans="1:11">
      <c r="A159" s="36"/>
      <c r="B159" s="24"/>
      <c r="C159" s="7" t="s">
        <v>18</v>
      </c>
      <c r="D159" s="2"/>
      <c r="E159" s="1" t="s">
        <v>12</v>
      </c>
      <c r="F159" s="1" t="s">
        <v>12</v>
      </c>
      <c r="G159" s="1" t="s">
        <v>12</v>
      </c>
      <c r="H159" s="1"/>
      <c r="I159" s="3"/>
      <c r="J159" s="1" t="s">
        <v>12</v>
      </c>
      <c r="K159" s="1" t="s">
        <v>12</v>
      </c>
    </row>
    <row r="160" spans="1:11">
      <c r="A160" s="34" t="s">
        <v>95</v>
      </c>
      <c r="B160" s="44" t="s">
        <v>50</v>
      </c>
      <c r="C160" s="6" t="s">
        <v>11</v>
      </c>
      <c r="D160" s="1">
        <f>SUM(D161:D166)</f>
        <v>16762.5</v>
      </c>
      <c r="E160" s="1">
        <f t="shared" ref="E160:F160" si="46">SUM(E161:E166)</f>
        <v>16762.5</v>
      </c>
      <c r="F160" s="1">
        <f t="shared" si="46"/>
        <v>15484.2</v>
      </c>
      <c r="G160" s="1">
        <f>SUM(G161:G166)</f>
        <v>6233.6</v>
      </c>
      <c r="H160" s="1">
        <f>SUM(H161:H166)</f>
        <v>6233.6</v>
      </c>
      <c r="I160" s="4">
        <f>H160/D160</f>
        <v>0.37187770320656227</v>
      </c>
      <c r="J160" s="4">
        <f>G160/E160</f>
        <v>0.37187770320656227</v>
      </c>
      <c r="K160" s="4">
        <f>G160/F160</f>
        <v>0.40257811188178916</v>
      </c>
    </row>
    <row r="161" spans="1:11">
      <c r="A161" s="35"/>
      <c r="B161" s="45"/>
      <c r="C161" s="7" t="s">
        <v>13</v>
      </c>
      <c r="D161" s="2">
        <v>16762.5</v>
      </c>
      <c r="E161" s="2">
        <v>16762.5</v>
      </c>
      <c r="F161" s="2">
        <v>15484.2</v>
      </c>
      <c r="G161" s="2">
        <v>6233.6</v>
      </c>
      <c r="H161" s="2">
        <v>6233.6</v>
      </c>
      <c r="I161" s="3">
        <f>H161/D161</f>
        <v>0.37187770320656227</v>
      </c>
      <c r="J161" s="3">
        <f>G161/E161</f>
        <v>0.37187770320656227</v>
      </c>
      <c r="K161" s="3">
        <f>G161/F161</f>
        <v>0.40257811188178916</v>
      </c>
    </row>
    <row r="162" spans="1:11" ht="24">
      <c r="A162" s="35"/>
      <c r="B162" s="45"/>
      <c r="C162" s="7" t="s">
        <v>14</v>
      </c>
      <c r="D162" s="2"/>
      <c r="E162" s="2"/>
      <c r="F162" s="2"/>
      <c r="G162" s="2"/>
      <c r="H162" s="1"/>
      <c r="I162" s="3"/>
      <c r="J162" s="4"/>
      <c r="K162" s="4"/>
    </row>
    <row r="163" spans="1:11">
      <c r="A163" s="35"/>
      <c r="B163" s="45"/>
      <c r="C163" s="7" t="s">
        <v>15</v>
      </c>
      <c r="D163" s="2"/>
      <c r="E163" s="2"/>
      <c r="F163" s="2"/>
      <c r="G163" s="2"/>
      <c r="H163" s="1"/>
      <c r="I163" s="3"/>
      <c r="J163" s="4"/>
      <c r="K163" s="4"/>
    </row>
    <row r="164" spans="1:11" ht="24">
      <c r="A164" s="35"/>
      <c r="B164" s="45"/>
      <c r="C164" s="7" t="s">
        <v>16</v>
      </c>
      <c r="D164" s="2"/>
      <c r="E164" s="2"/>
      <c r="F164" s="2"/>
      <c r="G164" s="2"/>
      <c r="H164" s="1"/>
      <c r="I164" s="3"/>
      <c r="J164" s="4"/>
      <c r="K164" s="4"/>
    </row>
    <row r="165" spans="1:11">
      <c r="A165" s="35"/>
      <c r="B165" s="45"/>
      <c r="C165" s="7" t="s">
        <v>17</v>
      </c>
      <c r="D165" s="2"/>
      <c r="E165" s="1" t="s">
        <v>12</v>
      </c>
      <c r="F165" s="1" t="s">
        <v>12</v>
      </c>
      <c r="G165" s="1" t="s">
        <v>12</v>
      </c>
      <c r="H165" s="1"/>
      <c r="I165" s="3"/>
      <c r="J165" s="1" t="s">
        <v>12</v>
      </c>
      <c r="K165" s="1" t="s">
        <v>12</v>
      </c>
    </row>
    <row r="166" spans="1:11">
      <c r="A166" s="36"/>
      <c r="B166" s="46"/>
      <c r="C166" s="7" t="s">
        <v>18</v>
      </c>
      <c r="D166" s="2"/>
      <c r="E166" s="1" t="s">
        <v>12</v>
      </c>
      <c r="F166" s="1" t="s">
        <v>12</v>
      </c>
      <c r="G166" s="1" t="s">
        <v>12</v>
      </c>
      <c r="H166" s="1"/>
      <c r="I166" s="3"/>
      <c r="J166" s="1" t="s">
        <v>12</v>
      </c>
      <c r="K166" s="1" t="s">
        <v>12</v>
      </c>
    </row>
    <row r="167" spans="1:11" ht="15" customHeight="1">
      <c r="A167" s="34" t="s">
        <v>36</v>
      </c>
      <c r="B167" s="22" t="s">
        <v>37</v>
      </c>
      <c r="C167" s="6" t="s">
        <v>11</v>
      </c>
      <c r="D167" s="1">
        <f>SUM(D168:D173)</f>
        <v>770</v>
      </c>
      <c r="E167" s="1">
        <f t="shared" ref="E167:F167" si="47">SUM(E168:E173)</f>
        <v>970</v>
      </c>
      <c r="F167" s="1">
        <f t="shared" si="47"/>
        <v>790.4</v>
      </c>
      <c r="G167" s="1">
        <f>SUM(G168:G173)</f>
        <v>237.9</v>
      </c>
      <c r="H167" s="1">
        <f>SUM(H168:H173)</f>
        <v>237.9</v>
      </c>
      <c r="I167" s="4">
        <f>H167/D167</f>
        <v>0.30896103896103899</v>
      </c>
      <c r="J167" s="4">
        <f>G167/E167</f>
        <v>0.24525773195876288</v>
      </c>
      <c r="K167" s="4">
        <f>G167/F167</f>
        <v>0.30098684210526316</v>
      </c>
    </row>
    <row r="168" spans="1:11">
      <c r="A168" s="35"/>
      <c r="B168" s="23"/>
      <c r="C168" s="7" t="s">
        <v>13</v>
      </c>
      <c r="D168" s="2">
        <f>SUM(D175)</f>
        <v>770</v>
      </c>
      <c r="E168" s="2">
        <f t="shared" ref="E168:H168" si="48">SUM(E175)</f>
        <v>970</v>
      </c>
      <c r="F168" s="2">
        <f t="shared" si="48"/>
        <v>790.4</v>
      </c>
      <c r="G168" s="2">
        <f t="shared" si="48"/>
        <v>237.9</v>
      </c>
      <c r="H168" s="2">
        <f t="shared" si="48"/>
        <v>237.9</v>
      </c>
      <c r="I168" s="3">
        <f>H168/D168</f>
        <v>0.30896103896103899</v>
      </c>
      <c r="J168" s="3">
        <f>G168/E168</f>
        <v>0.24525773195876288</v>
      </c>
      <c r="K168" s="3">
        <f>G168/F168</f>
        <v>0.30098684210526316</v>
      </c>
    </row>
    <row r="169" spans="1:11" ht="15" customHeight="1">
      <c r="A169" s="35"/>
      <c r="B169" s="23"/>
      <c r="C169" s="7" t="s">
        <v>14</v>
      </c>
      <c r="D169" s="2"/>
      <c r="E169" s="2"/>
      <c r="F169" s="2"/>
      <c r="G169" s="2"/>
      <c r="H169" s="1"/>
      <c r="I169" s="3"/>
      <c r="J169" s="3"/>
      <c r="K169" s="4"/>
    </row>
    <row r="170" spans="1:11">
      <c r="A170" s="35"/>
      <c r="B170" s="23"/>
      <c r="C170" s="7" t="s">
        <v>15</v>
      </c>
      <c r="D170" s="2"/>
      <c r="E170" s="2"/>
      <c r="F170" s="2"/>
      <c r="G170" s="2"/>
      <c r="H170" s="1"/>
      <c r="I170" s="3"/>
      <c r="J170" s="3"/>
      <c r="K170" s="4"/>
    </row>
    <row r="171" spans="1:11" ht="15" customHeight="1">
      <c r="A171" s="35"/>
      <c r="B171" s="23"/>
      <c r="C171" s="7" t="s">
        <v>16</v>
      </c>
      <c r="D171" s="2"/>
      <c r="E171" s="2"/>
      <c r="F171" s="2"/>
      <c r="G171" s="2"/>
      <c r="H171" s="1"/>
      <c r="I171" s="3"/>
      <c r="J171" s="3"/>
      <c r="K171" s="4"/>
    </row>
    <row r="172" spans="1:11">
      <c r="A172" s="35"/>
      <c r="B172" s="23"/>
      <c r="C172" s="7" t="s">
        <v>17</v>
      </c>
      <c r="D172" s="2"/>
      <c r="E172" s="1" t="s">
        <v>12</v>
      </c>
      <c r="F172" s="1" t="s">
        <v>12</v>
      </c>
      <c r="G172" s="1" t="s">
        <v>12</v>
      </c>
      <c r="H172" s="2"/>
      <c r="I172" s="3"/>
      <c r="J172" s="1" t="s">
        <v>12</v>
      </c>
      <c r="K172" s="1" t="s">
        <v>12</v>
      </c>
    </row>
    <row r="173" spans="1:11">
      <c r="A173" s="36"/>
      <c r="B173" s="24"/>
      <c r="C173" s="7" t="s">
        <v>18</v>
      </c>
      <c r="D173" s="2"/>
      <c r="E173" s="1" t="s">
        <v>12</v>
      </c>
      <c r="F173" s="1" t="s">
        <v>12</v>
      </c>
      <c r="G173" s="1" t="s">
        <v>12</v>
      </c>
      <c r="H173" s="2"/>
      <c r="I173" s="3"/>
      <c r="J173" s="1" t="s">
        <v>12</v>
      </c>
      <c r="K173" s="1" t="s">
        <v>12</v>
      </c>
    </row>
    <row r="174" spans="1:11">
      <c r="A174" s="34" t="s">
        <v>96</v>
      </c>
      <c r="B174" s="22" t="s">
        <v>37</v>
      </c>
      <c r="C174" s="6" t="s">
        <v>11</v>
      </c>
      <c r="D174" s="1">
        <f>SUM(D175:D180)</f>
        <v>770</v>
      </c>
      <c r="E174" s="1">
        <f t="shared" ref="E174:F174" si="49">SUM(E175:E180)</f>
        <v>970</v>
      </c>
      <c r="F174" s="1">
        <f t="shared" si="49"/>
        <v>790.4</v>
      </c>
      <c r="G174" s="1">
        <f>SUM(G175:G180)</f>
        <v>237.9</v>
      </c>
      <c r="H174" s="1">
        <f>SUM(H175:H180)</f>
        <v>237.9</v>
      </c>
      <c r="I174" s="4">
        <f>H174/D174</f>
        <v>0.30896103896103899</v>
      </c>
      <c r="J174" s="4">
        <f>G174/E174</f>
        <v>0.24525773195876288</v>
      </c>
      <c r="K174" s="4">
        <f>G174/F174</f>
        <v>0.30098684210526316</v>
      </c>
    </row>
    <row r="175" spans="1:11">
      <c r="A175" s="35"/>
      <c r="B175" s="23"/>
      <c r="C175" s="7" t="s">
        <v>13</v>
      </c>
      <c r="D175" s="2">
        <v>770</v>
      </c>
      <c r="E175" s="2">
        <v>970</v>
      </c>
      <c r="F175" s="2">
        <v>790.4</v>
      </c>
      <c r="G175" s="2">
        <v>237.9</v>
      </c>
      <c r="H175" s="2">
        <v>237.9</v>
      </c>
      <c r="I175" s="3">
        <f>H175/D175</f>
        <v>0.30896103896103899</v>
      </c>
      <c r="J175" s="3">
        <f>G175/E175</f>
        <v>0.24525773195876288</v>
      </c>
      <c r="K175" s="3">
        <f>G175/F175</f>
        <v>0.30098684210526316</v>
      </c>
    </row>
    <row r="176" spans="1:11" ht="24">
      <c r="A176" s="35"/>
      <c r="B176" s="23"/>
      <c r="C176" s="7" t="s">
        <v>14</v>
      </c>
      <c r="D176" s="2"/>
      <c r="E176" s="2"/>
      <c r="F176" s="2"/>
      <c r="G176" s="2"/>
      <c r="H176" s="1"/>
      <c r="I176" s="3"/>
      <c r="J176" s="3"/>
      <c r="K176" s="4"/>
    </row>
    <row r="177" spans="1:11">
      <c r="A177" s="35"/>
      <c r="B177" s="23"/>
      <c r="C177" s="7" t="s">
        <v>15</v>
      </c>
      <c r="D177" s="2"/>
      <c r="E177" s="2"/>
      <c r="F177" s="2"/>
      <c r="G177" s="2"/>
      <c r="H177" s="1"/>
      <c r="I177" s="3"/>
      <c r="J177" s="3"/>
      <c r="K177" s="4"/>
    </row>
    <row r="178" spans="1:11" ht="24">
      <c r="A178" s="35"/>
      <c r="B178" s="23"/>
      <c r="C178" s="7" t="s">
        <v>16</v>
      </c>
      <c r="D178" s="2"/>
      <c r="E178" s="2"/>
      <c r="F178" s="2"/>
      <c r="G178" s="2"/>
      <c r="H178" s="1"/>
      <c r="I178" s="3"/>
      <c r="J178" s="3"/>
      <c r="K178" s="4"/>
    </row>
    <row r="179" spans="1:11">
      <c r="A179" s="35"/>
      <c r="B179" s="23"/>
      <c r="C179" s="7" t="s">
        <v>17</v>
      </c>
      <c r="D179" s="2"/>
      <c r="E179" s="1" t="s">
        <v>12</v>
      </c>
      <c r="F179" s="1" t="s">
        <v>12</v>
      </c>
      <c r="G179" s="1" t="s">
        <v>12</v>
      </c>
      <c r="H179" s="2"/>
      <c r="I179" s="3"/>
      <c r="J179" s="1" t="s">
        <v>12</v>
      </c>
      <c r="K179" s="1" t="s">
        <v>12</v>
      </c>
    </row>
    <row r="180" spans="1:11">
      <c r="A180" s="36"/>
      <c r="B180" s="24"/>
      <c r="C180" s="7" t="s">
        <v>18</v>
      </c>
      <c r="D180" s="2"/>
      <c r="E180" s="1" t="s">
        <v>12</v>
      </c>
      <c r="F180" s="1" t="s">
        <v>12</v>
      </c>
      <c r="G180" s="1" t="s">
        <v>12</v>
      </c>
      <c r="H180" s="2"/>
      <c r="I180" s="3"/>
      <c r="J180" s="1" t="s">
        <v>12</v>
      </c>
      <c r="K180" s="1" t="s">
        <v>12</v>
      </c>
    </row>
    <row r="181" spans="1:11" ht="15" customHeight="1">
      <c r="A181" s="34" t="s">
        <v>38</v>
      </c>
      <c r="B181" s="22" t="s">
        <v>37</v>
      </c>
      <c r="C181" s="6" t="s">
        <v>11</v>
      </c>
      <c r="D181" s="1">
        <f>SUM(D182:D187)</f>
        <v>615000</v>
      </c>
      <c r="E181" s="1">
        <f t="shared" ref="E181:F181" si="50">SUM(E182:E187)</f>
        <v>0</v>
      </c>
      <c r="F181" s="1">
        <f t="shared" si="50"/>
        <v>0</v>
      </c>
      <c r="G181" s="1">
        <f>SUM(G182:G187)</f>
        <v>0</v>
      </c>
      <c r="H181" s="1">
        <f>SUM(H182:H187)</f>
        <v>425300</v>
      </c>
      <c r="I181" s="4">
        <f>H181/D181</f>
        <v>0.69154471544715446</v>
      </c>
      <c r="J181" s="4"/>
      <c r="K181" s="4"/>
    </row>
    <row r="182" spans="1:11">
      <c r="A182" s="35"/>
      <c r="B182" s="23"/>
      <c r="C182" s="7" t="s">
        <v>13</v>
      </c>
      <c r="D182" s="2"/>
      <c r="E182" s="2"/>
      <c r="F182" s="2"/>
      <c r="G182" s="2"/>
      <c r="H182" s="2"/>
      <c r="I182" s="3"/>
      <c r="J182" s="3"/>
      <c r="K182" s="3"/>
    </row>
    <row r="183" spans="1:11" ht="15" customHeight="1">
      <c r="A183" s="35"/>
      <c r="B183" s="23"/>
      <c r="C183" s="7" t="s">
        <v>14</v>
      </c>
      <c r="D183" s="2"/>
      <c r="E183" s="2"/>
      <c r="F183" s="2"/>
      <c r="G183" s="2"/>
      <c r="H183" s="2"/>
      <c r="I183" s="3"/>
      <c r="J183" s="3"/>
      <c r="K183" s="4"/>
    </row>
    <row r="184" spans="1:11">
      <c r="A184" s="35"/>
      <c r="B184" s="23"/>
      <c r="C184" s="7" t="s">
        <v>15</v>
      </c>
      <c r="D184" s="2"/>
      <c r="E184" s="2"/>
      <c r="F184" s="2"/>
      <c r="G184" s="2"/>
      <c r="H184" s="2"/>
      <c r="I184" s="3"/>
      <c r="J184" s="3"/>
      <c r="K184" s="4"/>
    </row>
    <row r="185" spans="1:11" ht="15" customHeight="1">
      <c r="A185" s="35"/>
      <c r="B185" s="23"/>
      <c r="C185" s="7" t="s">
        <v>16</v>
      </c>
      <c r="D185" s="2"/>
      <c r="E185" s="2"/>
      <c r="F185" s="2"/>
      <c r="G185" s="2"/>
      <c r="H185" s="2"/>
      <c r="I185" s="3"/>
      <c r="J185" s="3"/>
      <c r="K185" s="3"/>
    </row>
    <row r="186" spans="1:11">
      <c r="A186" s="35"/>
      <c r="B186" s="23"/>
      <c r="C186" s="7" t="s">
        <v>17</v>
      </c>
      <c r="D186" s="2"/>
      <c r="E186" s="1" t="s">
        <v>12</v>
      </c>
      <c r="F186" s="1" t="s">
        <v>12</v>
      </c>
      <c r="G186" s="1" t="s">
        <v>12</v>
      </c>
      <c r="H186" s="2"/>
      <c r="I186" s="3"/>
      <c r="J186" s="1" t="s">
        <v>12</v>
      </c>
      <c r="K186" s="1" t="s">
        <v>12</v>
      </c>
    </row>
    <row r="187" spans="1:11">
      <c r="A187" s="36"/>
      <c r="B187" s="24"/>
      <c r="C187" s="7" t="s">
        <v>18</v>
      </c>
      <c r="D187" s="2">
        <f>SUM(D194)</f>
        <v>615000</v>
      </c>
      <c r="E187" s="1" t="s">
        <v>12</v>
      </c>
      <c r="F187" s="1" t="s">
        <v>12</v>
      </c>
      <c r="G187" s="1" t="s">
        <v>12</v>
      </c>
      <c r="H187" s="2">
        <f>SUM(H194)</f>
        <v>425300</v>
      </c>
      <c r="I187" s="3">
        <f t="shared" ref="I187" si="51">H187/D187</f>
        <v>0.69154471544715446</v>
      </c>
      <c r="J187" s="1" t="s">
        <v>12</v>
      </c>
      <c r="K187" s="1" t="s">
        <v>12</v>
      </c>
    </row>
    <row r="188" spans="1:11">
      <c r="A188" s="34" t="s">
        <v>108</v>
      </c>
      <c r="B188" s="22" t="s">
        <v>37</v>
      </c>
      <c r="C188" s="6" t="s">
        <v>11</v>
      </c>
      <c r="D188" s="1">
        <f>SUM(D189:D194)</f>
        <v>615000</v>
      </c>
      <c r="E188" s="1">
        <f t="shared" ref="E188:F188" si="52">SUM(E189:E194)</f>
        <v>0</v>
      </c>
      <c r="F188" s="1">
        <f t="shared" si="52"/>
        <v>0</v>
      </c>
      <c r="G188" s="1">
        <f>SUM(G189:G194)</f>
        <v>0</v>
      </c>
      <c r="H188" s="1">
        <f>SUM(H189:H194)</f>
        <v>425300</v>
      </c>
      <c r="I188" s="4">
        <f>H188/D188</f>
        <v>0.69154471544715446</v>
      </c>
      <c r="J188" s="4"/>
      <c r="K188" s="4"/>
    </row>
    <row r="189" spans="1:11">
      <c r="A189" s="35"/>
      <c r="B189" s="23"/>
      <c r="C189" s="7" t="s">
        <v>13</v>
      </c>
      <c r="D189" s="2"/>
      <c r="E189" s="2"/>
      <c r="F189" s="2"/>
      <c r="G189" s="2"/>
      <c r="H189" s="2"/>
      <c r="I189" s="3"/>
      <c r="J189" s="3"/>
      <c r="K189" s="3"/>
    </row>
    <row r="190" spans="1:11" ht="24">
      <c r="A190" s="35"/>
      <c r="B190" s="23"/>
      <c r="C190" s="7" t="s">
        <v>14</v>
      </c>
      <c r="D190" s="2"/>
      <c r="E190" s="2"/>
      <c r="F190" s="2"/>
      <c r="G190" s="2"/>
      <c r="H190" s="2"/>
      <c r="I190" s="3"/>
      <c r="J190" s="3"/>
      <c r="K190" s="4"/>
    </row>
    <row r="191" spans="1:11">
      <c r="A191" s="35"/>
      <c r="B191" s="23"/>
      <c r="C191" s="7" t="s">
        <v>15</v>
      </c>
      <c r="D191" s="2"/>
      <c r="E191" s="2"/>
      <c r="F191" s="2"/>
      <c r="G191" s="2"/>
      <c r="H191" s="2"/>
      <c r="I191" s="3"/>
      <c r="J191" s="3"/>
      <c r="K191" s="4"/>
    </row>
    <row r="192" spans="1:11" ht="24">
      <c r="A192" s="35"/>
      <c r="B192" s="23"/>
      <c r="C192" s="7" t="s">
        <v>16</v>
      </c>
      <c r="D192" s="2"/>
      <c r="E192" s="2"/>
      <c r="F192" s="2"/>
      <c r="G192" s="2"/>
      <c r="H192" s="2"/>
      <c r="I192" s="3"/>
      <c r="J192" s="3"/>
      <c r="K192" s="3"/>
    </row>
    <row r="193" spans="1:11">
      <c r="A193" s="35"/>
      <c r="B193" s="23"/>
      <c r="C193" s="7" t="s">
        <v>17</v>
      </c>
      <c r="D193" s="2"/>
      <c r="E193" s="1" t="s">
        <v>12</v>
      </c>
      <c r="F193" s="1" t="s">
        <v>12</v>
      </c>
      <c r="G193" s="1" t="s">
        <v>12</v>
      </c>
      <c r="H193" s="2"/>
      <c r="I193" s="3"/>
      <c r="J193" s="1" t="s">
        <v>12</v>
      </c>
      <c r="K193" s="1" t="s">
        <v>12</v>
      </c>
    </row>
    <row r="194" spans="1:11">
      <c r="A194" s="36"/>
      <c r="B194" s="24"/>
      <c r="C194" s="7" t="s">
        <v>18</v>
      </c>
      <c r="D194" s="2">
        <v>615000</v>
      </c>
      <c r="E194" s="1" t="s">
        <v>12</v>
      </c>
      <c r="F194" s="1" t="s">
        <v>12</v>
      </c>
      <c r="G194" s="1" t="s">
        <v>12</v>
      </c>
      <c r="H194" s="2">
        <v>425300</v>
      </c>
      <c r="I194" s="3">
        <f t="shared" ref="I194" si="53">H194/D194</f>
        <v>0.69154471544715446</v>
      </c>
      <c r="J194" s="1" t="s">
        <v>12</v>
      </c>
      <c r="K194" s="1" t="s">
        <v>12</v>
      </c>
    </row>
    <row r="195" spans="1:11">
      <c r="A195" s="34" t="s">
        <v>109</v>
      </c>
      <c r="B195" s="22" t="s">
        <v>113</v>
      </c>
      <c r="C195" s="6" t="s">
        <v>11</v>
      </c>
      <c r="D195" s="1">
        <f>SUM(D196:D201)</f>
        <v>44971.199999999997</v>
      </c>
      <c r="E195" s="1">
        <f t="shared" ref="E195:F195" si="54">SUM(E196:E201)</f>
        <v>44971.199999999997</v>
      </c>
      <c r="F195" s="1">
        <f t="shared" si="54"/>
        <v>44971.199999999997</v>
      </c>
      <c r="G195" s="1">
        <f>SUM(G196:G201)</f>
        <v>44971.199999999997</v>
      </c>
      <c r="H195" s="1">
        <f>SUM(H196:H201)</f>
        <v>44971.199999999997</v>
      </c>
      <c r="I195" s="4">
        <f>H195/D195</f>
        <v>1</v>
      </c>
      <c r="J195" s="4">
        <f>G195/E195</f>
        <v>1</v>
      </c>
      <c r="K195" s="4">
        <f>G195/F195</f>
        <v>1</v>
      </c>
    </row>
    <row r="196" spans="1:11">
      <c r="A196" s="35"/>
      <c r="B196" s="23"/>
      <c r="C196" s="7" t="s">
        <v>13</v>
      </c>
      <c r="D196" s="2">
        <f>SUM(D203)</f>
        <v>44971.199999999997</v>
      </c>
      <c r="E196" s="2">
        <f t="shared" ref="E196:H196" si="55">SUM(E203)</f>
        <v>44971.199999999997</v>
      </c>
      <c r="F196" s="2">
        <f t="shared" si="55"/>
        <v>44971.199999999997</v>
      </c>
      <c r="G196" s="2">
        <f t="shared" si="55"/>
        <v>44971.199999999997</v>
      </c>
      <c r="H196" s="2">
        <f t="shared" si="55"/>
        <v>44971.199999999997</v>
      </c>
      <c r="I196" s="3">
        <f>H196/D196</f>
        <v>1</v>
      </c>
      <c r="J196" s="3">
        <f>G196/E196</f>
        <v>1</v>
      </c>
      <c r="K196" s="3">
        <f>G196/F196</f>
        <v>1</v>
      </c>
    </row>
    <row r="197" spans="1:11" ht="24">
      <c r="A197" s="35"/>
      <c r="B197" s="23"/>
      <c r="C197" s="7" t="s">
        <v>14</v>
      </c>
      <c r="D197" s="2"/>
      <c r="E197" s="2"/>
      <c r="F197" s="2"/>
      <c r="G197" s="2"/>
      <c r="H197" s="1"/>
      <c r="I197" s="3"/>
      <c r="J197" s="3"/>
      <c r="K197" s="4"/>
    </row>
    <row r="198" spans="1:11">
      <c r="A198" s="35"/>
      <c r="B198" s="23"/>
      <c r="C198" s="7" t="s">
        <v>15</v>
      </c>
      <c r="D198" s="2"/>
      <c r="E198" s="2"/>
      <c r="F198" s="2"/>
      <c r="G198" s="2"/>
      <c r="H198" s="1"/>
      <c r="I198" s="3"/>
      <c r="J198" s="3"/>
      <c r="K198" s="4"/>
    </row>
    <row r="199" spans="1:11" ht="24">
      <c r="A199" s="35"/>
      <c r="B199" s="23"/>
      <c r="C199" s="7" t="s">
        <v>16</v>
      </c>
      <c r="D199" s="2"/>
      <c r="E199" s="2"/>
      <c r="F199" s="2"/>
      <c r="G199" s="2"/>
      <c r="H199" s="1"/>
      <c r="I199" s="3"/>
      <c r="J199" s="3"/>
      <c r="K199" s="4"/>
    </row>
    <row r="200" spans="1:11">
      <c r="A200" s="35"/>
      <c r="B200" s="23"/>
      <c r="C200" s="7" t="s">
        <v>17</v>
      </c>
      <c r="D200" s="2"/>
      <c r="E200" s="1" t="s">
        <v>12</v>
      </c>
      <c r="F200" s="1" t="s">
        <v>12</v>
      </c>
      <c r="G200" s="1" t="s">
        <v>12</v>
      </c>
      <c r="H200" s="2"/>
      <c r="I200" s="3"/>
      <c r="J200" s="1" t="s">
        <v>12</v>
      </c>
      <c r="K200" s="1" t="s">
        <v>12</v>
      </c>
    </row>
    <row r="201" spans="1:11">
      <c r="A201" s="36"/>
      <c r="B201" s="24"/>
      <c r="C201" s="7" t="s">
        <v>18</v>
      </c>
      <c r="D201" s="2"/>
      <c r="E201" s="1" t="s">
        <v>12</v>
      </c>
      <c r="F201" s="1" t="s">
        <v>12</v>
      </c>
      <c r="G201" s="1" t="s">
        <v>12</v>
      </c>
      <c r="H201" s="2"/>
      <c r="I201" s="3"/>
      <c r="J201" s="1" t="s">
        <v>12</v>
      </c>
      <c r="K201" s="1" t="s">
        <v>12</v>
      </c>
    </row>
    <row r="202" spans="1:11" ht="15" customHeight="1">
      <c r="A202" s="34" t="s">
        <v>110</v>
      </c>
      <c r="B202" s="22" t="s">
        <v>113</v>
      </c>
      <c r="C202" s="6" t="s">
        <v>11</v>
      </c>
      <c r="D202" s="1">
        <f>SUM(D203:D208)</f>
        <v>44971.199999999997</v>
      </c>
      <c r="E202" s="1">
        <f t="shared" ref="E202:H202" si="56">SUM(E203:E208)</f>
        <v>44971.199999999997</v>
      </c>
      <c r="F202" s="1">
        <f t="shared" si="56"/>
        <v>44971.199999999997</v>
      </c>
      <c r="G202" s="1">
        <f t="shared" si="56"/>
        <v>44971.199999999997</v>
      </c>
      <c r="H202" s="1">
        <f t="shared" si="56"/>
        <v>44971.199999999997</v>
      </c>
      <c r="I202" s="4">
        <f>H202/D202</f>
        <v>1</v>
      </c>
      <c r="J202" s="4">
        <f>G202/E202</f>
        <v>1</v>
      </c>
      <c r="K202" s="4">
        <f>G202/F202</f>
        <v>1</v>
      </c>
    </row>
    <row r="203" spans="1:11">
      <c r="A203" s="35"/>
      <c r="B203" s="23"/>
      <c r="C203" s="7" t="s">
        <v>13</v>
      </c>
      <c r="D203" s="2">
        <v>44971.199999999997</v>
      </c>
      <c r="E203" s="2">
        <v>44971.199999999997</v>
      </c>
      <c r="F203" s="2">
        <v>44971.199999999997</v>
      </c>
      <c r="G203" s="2">
        <v>44971.199999999997</v>
      </c>
      <c r="H203" s="2">
        <v>44971.199999999997</v>
      </c>
      <c r="I203" s="3">
        <f>H203/D203</f>
        <v>1</v>
      </c>
      <c r="J203" s="3">
        <f>G203/E203</f>
        <v>1</v>
      </c>
      <c r="K203" s="3">
        <f>G203/F203</f>
        <v>1</v>
      </c>
    </row>
    <row r="204" spans="1:11" ht="24">
      <c r="A204" s="35"/>
      <c r="B204" s="23"/>
      <c r="C204" s="7" t="s">
        <v>14</v>
      </c>
      <c r="D204" s="2"/>
      <c r="E204" s="2"/>
      <c r="F204" s="2"/>
      <c r="G204" s="2"/>
      <c r="H204" s="1"/>
      <c r="I204" s="3"/>
      <c r="J204" s="3"/>
      <c r="K204" s="4"/>
    </row>
    <row r="205" spans="1:11">
      <c r="A205" s="35"/>
      <c r="B205" s="23"/>
      <c r="C205" s="7" t="s">
        <v>15</v>
      </c>
      <c r="D205" s="2"/>
      <c r="E205" s="2"/>
      <c r="F205" s="2"/>
      <c r="G205" s="2"/>
      <c r="H205" s="1"/>
      <c r="I205" s="3"/>
      <c r="J205" s="3"/>
      <c r="K205" s="4"/>
    </row>
    <row r="206" spans="1:11" ht="24">
      <c r="A206" s="35"/>
      <c r="B206" s="23"/>
      <c r="C206" s="7" t="s">
        <v>16</v>
      </c>
      <c r="D206" s="2"/>
      <c r="E206" s="2"/>
      <c r="F206" s="2"/>
      <c r="G206" s="2"/>
      <c r="H206" s="1"/>
      <c r="I206" s="3"/>
      <c r="J206" s="3"/>
      <c r="K206" s="4"/>
    </row>
    <row r="207" spans="1:11">
      <c r="A207" s="35"/>
      <c r="B207" s="23"/>
      <c r="C207" s="7" t="s">
        <v>17</v>
      </c>
      <c r="D207" s="2"/>
      <c r="E207" s="1" t="s">
        <v>12</v>
      </c>
      <c r="F207" s="1" t="s">
        <v>12</v>
      </c>
      <c r="G207" s="1" t="s">
        <v>12</v>
      </c>
      <c r="H207" s="2"/>
      <c r="I207" s="3"/>
      <c r="J207" s="1" t="s">
        <v>12</v>
      </c>
      <c r="K207" s="1" t="s">
        <v>12</v>
      </c>
    </row>
    <row r="208" spans="1:11">
      <c r="A208" s="36"/>
      <c r="B208" s="24"/>
      <c r="C208" s="7" t="s">
        <v>18</v>
      </c>
      <c r="D208" s="2"/>
      <c r="E208" s="1" t="s">
        <v>12</v>
      </c>
      <c r="F208" s="1" t="s">
        <v>12</v>
      </c>
      <c r="G208" s="1" t="s">
        <v>12</v>
      </c>
      <c r="H208" s="2"/>
      <c r="I208" s="3"/>
      <c r="J208" s="1" t="s">
        <v>12</v>
      </c>
      <c r="K208" s="1" t="s">
        <v>12</v>
      </c>
    </row>
    <row r="209" spans="1:11">
      <c r="A209" s="34" t="s">
        <v>111</v>
      </c>
      <c r="B209" s="22" t="s">
        <v>37</v>
      </c>
      <c r="C209" s="6" t="s">
        <v>11</v>
      </c>
      <c r="D209" s="1">
        <f>SUM(D210:D215)</f>
        <v>36567.5</v>
      </c>
      <c r="E209" s="1">
        <f t="shared" ref="E209:F209" si="57">SUM(E210:E215)</f>
        <v>36567.5</v>
      </c>
      <c r="F209" s="1">
        <f t="shared" si="57"/>
        <v>36567.5</v>
      </c>
      <c r="G209" s="1">
        <f>SUM(G210:G215)</f>
        <v>0</v>
      </c>
      <c r="H209" s="1">
        <f>SUM(H210:H215)</f>
        <v>0</v>
      </c>
      <c r="I209" s="4">
        <f>H209/D209</f>
        <v>0</v>
      </c>
      <c r="J209" s="4">
        <f>G209/E209</f>
        <v>0</v>
      </c>
      <c r="K209" s="4">
        <f>G209/F209</f>
        <v>0</v>
      </c>
    </row>
    <row r="210" spans="1:11">
      <c r="A210" s="35"/>
      <c r="B210" s="23"/>
      <c r="C210" s="7" t="s">
        <v>13</v>
      </c>
      <c r="D210" s="2">
        <f>SUM(D217)</f>
        <v>36567.5</v>
      </c>
      <c r="E210" s="2">
        <f t="shared" ref="E210:G210" si="58">SUM(E217)</f>
        <v>36567.5</v>
      </c>
      <c r="F210" s="2">
        <f t="shared" si="58"/>
        <v>36567.5</v>
      </c>
      <c r="G210" s="2">
        <f t="shared" si="58"/>
        <v>0</v>
      </c>
      <c r="H210" s="2">
        <f t="shared" ref="H210" si="59">SUM(H217)</f>
        <v>0</v>
      </c>
      <c r="I210" s="3">
        <f>H210/D210</f>
        <v>0</v>
      </c>
      <c r="J210" s="3">
        <f>G210/E210</f>
        <v>0</v>
      </c>
      <c r="K210" s="3">
        <f>G210/F210</f>
        <v>0</v>
      </c>
    </row>
    <row r="211" spans="1:11" ht="24">
      <c r="A211" s="35"/>
      <c r="B211" s="23"/>
      <c r="C211" s="7" t="s">
        <v>14</v>
      </c>
      <c r="D211" s="2"/>
      <c r="E211" s="2"/>
      <c r="F211" s="2"/>
      <c r="G211" s="2"/>
      <c r="H211" s="1"/>
      <c r="I211" s="3"/>
      <c r="J211" s="3"/>
      <c r="K211" s="4"/>
    </row>
    <row r="212" spans="1:11">
      <c r="A212" s="35"/>
      <c r="B212" s="23"/>
      <c r="C212" s="7" t="s">
        <v>15</v>
      </c>
      <c r="D212" s="2"/>
      <c r="E212" s="2"/>
      <c r="F212" s="2"/>
      <c r="G212" s="2"/>
      <c r="H212" s="1"/>
      <c r="I212" s="3"/>
      <c r="J212" s="3"/>
      <c r="K212" s="4"/>
    </row>
    <row r="213" spans="1:11" ht="24">
      <c r="A213" s="35"/>
      <c r="B213" s="23"/>
      <c r="C213" s="7" t="s">
        <v>16</v>
      </c>
      <c r="D213" s="2"/>
      <c r="E213" s="2"/>
      <c r="F213" s="2"/>
      <c r="G213" s="2"/>
      <c r="H213" s="1"/>
      <c r="I213" s="3"/>
      <c r="J213" s="3"/>
      <c r="K213" s="4"/>
    </row>
    <row r="214" spans="1:11">
      <c r="A214" s="35"/>
      <c r="B214" s="23"/>
      <c r="C214" s="7" t="s">
        <v>17</v>
      </c>
      <c r="D214" s="2"/>
      <c r="E214" s="1" t="s">
        <v>12</v>
      </c>
      <c r="F214" s="1" t="s">
        <v>12</v>
      </c>
      <c r="G214" s="1" t="s">
        <v>12</v>
      </c>
      <c r="H214" s="2"/>
      <c r="I214" s="3"/>
      <c r="J214" s="1" t="s">
        <v>12</v>
      </c>
      <c r="K214" s="1" t="s">
        <v>12</v>
      </c>
    </row>
    <row r="215" spans="1:11">
      <c r="A215" s="36"/>
      <c r="B215" s="24"/>
      <c r="C215" s="7" t="s">
        <v>18</v>
      </c>
      <c r="D215" s="2"/>
      <c r="E215" s="1" t="s">
        <v>12</v>
      </c>
      <c r="F215" s="1" t="s">
        <v>12</v>
      </c>
      <c r="G215" s="1" t="s">
        <v>12</v>
      </c>
      <c r="H215" s="2"/>
      <c r="I215" s="3"/>
      <c r="J215" s="1" t="s">
        <v>12</v>
      </c>
      <c r="K215" s="1" t="s">
        <v>12</v>
      </c>
    </row>
    <row r="216" spans="1:11">
      <c r="A216" s="34" t="s">
        <v>112</v>
      </c>
      <c r="B216" s="22" t="s">
        <v>37</v>
      </c>
      <c r="C216" s="6" t="s">
        <v>11</v>
      </c>
      <c r="D216" s="1">
        <f>SUM(D217:D222)</f>
        <v>36567.5</v>
      </c>
      <c r="E216" s="1">
        <f t="shared" ref="E216:F216" si="60">SUM(E217:E222)</f>
        <v>36567.5</v>
      </c>
      <c r="F216" s="1">
        <f t="shared" si="60"/>
        <v>36567.5</v>
      </c>
      <c r="G216" s="1">
        <f>SUM(G217:G222)</f>
        <v>0</v>
      </c>
      <c r="H216" s="1">
        <f>SUM(H217:H222)</f>
        <v>0</v>
      </c>
      <c r="I216" s="4">
        <f>H216/D216</f>
        <v>0</v>
      </c>
      <c r="J216" s="4">
        <f>G216/E216</f>
        <v>0</v>
      </c>
      <c r="K216" s="4">
        <f>G216/F216</f>
        <v>0</v>
      </c>
    </row>
    <row r="217" spans="1:11">
      <c r="A217" s="35"/>
      <c r="B217" s="23"/>
      <c r="C217" s="7" t="s">
        <v>13</v>
      </c>
      <c r="D217" s="2">
        <v>36567.5</v>
      </c>
      <c r="E217" s="2">
        <v>36567.5</v>
      </c>
      <c r="F217" s="2">
        <v>36567.5</v>
      </c>
      <c r="G217" s="2">
        <v>0</v>
      </c>
      <c r="H217" s="2">
        <v>0</v>
      </c>
      <c r="I217" s="3">
        <f>H217/D217</f>
        <v>0</v>
      </c>
      <c r="J217" s="3">
        <f>G217/E217</f>
        <v>0</v>
      </c>
      <c r="K217" s="3">
        <f>G217/F217</f>
        <v>0</v>
      </c>
    </row>
    <row r="218" spans="1:11" ht="24">
      <c r="A218" s="35"/>
      <c r="B218" s="23"/>
      <c r="C218" s="7" t="s">
        <v>14</v>
      </c>
      <c r="D218" s="2"/>
      <c r="E218" s="2"/>
      <c r="F218" s="2"/>
      <c r="G218" s="2"/>
      <c r="H218" s="1"/>
      <c r="I218" s="3"/>
      <c r="J218" s="3"/>
      <c r="K218" s="4"/>
    </row>
    <row r="219" spans="1:11">
      <c r="A219" s="35"/>
      <c r="B219" s="23"/>
      <c r="C219" s="7" t="s">
        <v>15</v>
      </c>
      <c r="D219" s="2"/>
      <c r="E219" s="2"/>
      <c r="F219" s="2"/>
      <c r="G219" s="2"/>
      <c r="H219" s="1"/>
      <c r="I219" s="3"/>
      <c r="J219" s="3"/>
      <c r="K219" s="4"/>
    </row>
    <row r="220" spans="1:11" ht="24">
      <c r="A220" s="35"/>
      <c r="B220" s="23"/>
      <c r="C220" s="7" t="s">
        <v>16</v>
      </c>
      <c r="D220" s="2"/>
      <c r="E220" s="2"/>
      <c r="F220" s="2"/>
      <c r="G220" s="2"/>
      <c r="H220" s="1"/>
      <c r="I220" s="3"/>
      <c r="J220" s="3"/>
      <c r="K220" s="4"/>
    </row>
    <row r="221" spans="1:11">
      <c r="A221" s="35"/>
      <c r="B221" s="23"/>
      <c r="C221" s="7" t="s">
        <v>17</v>
      </c>
      <c r="D221" s="2"/>
      <c r="E221" s="1" t="s">
        <v>12</v>
      </c>
      <c r="F221" s="1" t="s">
        <v>12</v>
      </c>
      <c r="G221" s="1" t="s">
        <v>12</v>
      </c>
      <c r="H221" s="2"/>
      <c r="I221" s="3"/>
      <c r="J221" s="1" t="s">
        <v>12</v>
      </c>
      <c r="K221" s="1" t="s">
        <v>12</v>
      </c>
    </row>
    <row r="222" spans="1:11">
      <c r="A222" s="36"/>
      <c r="B222" s="24"/>
      <c r="C222" s="7" t="s">
        <v>18</v>
      </c>
      <c r="D222" s="2"/>
      <c r="E222" s="1" t="s">
        <v>12</v>
      </c>
      <c r="F222" s="1" t="s">
        <v>12</v>
      </c>
      <c r="G222" s="1" t="s">
        <v>12</v>
      </c>
      <c r="H222" s="2"/>
      <c r="I222" s="3"/>
      <c r="J222" s="1" t="s">
        <v>12</v>
      </c>
      <c r="K222" s="1" t="s">
        <v>12</v>
      </c>
    </row>
    <row r="223" spans="1:11" ht="15" customHeight="1">
      <c r="A223" s="34" t="s">
        <v>114</v>
      </c>
      <c r="B223" s="22" t="s">
        <v>116</v>
      </c>
      <c r="C223" s="6" t="s">
        <v>11</v>
      </c>
      <c r="D223" s="1">
        <f>SUM(D224:D229)</f>
        <v>50500</v>
      </c>
      <c r="E223" s="1">
        <f t="shared" ref="E223:F223" si="61">SUM(E224:E229)</f>
        <v>50</v>
      </c>
      <c r="F223" s="1">
        <f t="shared" si="61"/>
        <v>50</v>
      </c>
      <c r="G223" s="1">
        <f>SUM(G224:G229)</f>
        <v>0</v>
      </c>
      <c r="H223" s="1">
        <f>SUM(H224:H229)</f>
        <v>0</v>
      </c>
      <c r="I223" s="4">
        <f>H223/D223</f>
        <v>0</v>
      </c>
      <c r="J223" s="4">
        <f>G223/E223</f>
        <v>0</v>
      </c>
      <c r="K223" s="4">
        <f>G223/F223</f>
        <v>0</v>
      </c>
    </row>
    <row r="224" spans="1:11">
      <c r="A224" s="35"/>
      <c r="B224" s="23"/>
      <c r="C224" s="7" t="s">
        <v>13</v>
      </c>
      <c r="D224" s="2">
        <f>SUM(D231)</f>
        <v>50000</v>
      </c>
      <c r="E224" s="2">
        <f t="shared" ref="E224:H224" si="62">SUM(E231)</f>
        <v>50</v>
      </c>
      <c r="F224" s="2">
        <f t="shared" si="62"/>
        <v>50</v>
      </c>
      <c r="G224" s="2">
        <f t="shared" si="62"/>
        <v>0</v>
      </c>
      <c r="H224" s="2">
        <f t="shared" si="62"/>
        <v>0</v>
      </c>
      <c r="I224" s="3">
        <f>H224/D224</f>
        <v>0</v>
      </c>
      <c r="J224" s="3">
        <f>G224/E224</f>
        <v>0</v>
      </c>
      <c r="K224" s="3">
        <f>G224/F224</f>
        <v>0</v>
      </c>
    </row>
    <row r="225" spans="1:12" ht="24">
      <c r="A225" s="35"/>
      <c r="B225" s="23"/>
      <c r="C225" s="7" t="s">
        <v>14</v>
      </c>
      <c r="D225" s="2"/>
      <c r="E225" s="2"/>
      <c r="F225" s="2"/>
      <c r="G225" s="2"/>
      <c r="H225" s="1"/>
      <c r="I225" s="3"/>
      <c r="J225" s="3"/>
      <c r="K225" s="4"/>
    </row>
    <row r="226" spans="1:12">
      <c r="A226" s="35"/>
      <c r="B226" s="23"/>
      <c r="C226" s="7" t="s">
        <v>15</v>
      </c>
      <c r="D226" s="2"/>
      <c r="E226" s="2"/>
      <c r="F226" s="2"/>
      <c r="G226" s="2"/>
      <c r="H226" s="1"/>
      <c r="I226" s="3"/>
      <c r="J226" s="3"/>
      <c r="K226" s="4"/>
    </row>
    <row r="227" spans="1:12" ht="24">
      <c r="A227" s="35"/>
      <c r="B227" s="23"/>
      <c r="C227" s="7" t="s">
        <v>16</v>
      </c>
      <c r="D227" s="2"/>
      <c r="E227" s="2"/>
      <c r="F227" s="2"/>
      <c r="G227" s="2"/>
      <c r="H227" s="1"/>
      <c r="I227" s="3"/>
      <c r="J227" s="3"/>
      <c r="K227" s="4"/>
    </row>
    <row r="228" spans="1:12">
      <c r="A228" s="35"/>
      <c r="B228" s="23"/>
      <c r="C228" s="7" t="s">
        <v>17</v>
      </c>
      <c r="D228" s="2">
        <f t="shared" ref="D228" si="63">SUM(D235)</f>
        <v>500</v>
      </c>
      <c r="E228" s="1" t="s">
        <v>12</v>
      </c>
      <c r="F228" s="1" t="s">
        <v>12</v>
      </c>
      <c r="G228" s="1" t="s">
        <v>12</v>
      </c>
      <c r="H228" s="2">
        <f t="shared" ref="H228:I228" si="64">SUM(H235)</f>
        <v>0</v>
      </c>
      <c r="I228" s="2">
        <f t="shared" si="64"/>
        <v>0</v>
      </c>
      <c r="J228" s="1" t="s">
        <v>12</v>
      </c>
      <c r="K228" s="1" t="s">
        <v>12</v>
      </c>
    </row>
    <row r="229" spans="1:12">
      <c r="A229" s="36"/>
      <c r="B229" s="24"/>
      <c r="C229" s="7" t="s">
        <v>18</v>
      </c>
      <c r="D229" s="2"/>
      <c r="E229" s="1" t="s">
        <v>12</v>
      </c>
      <c r="F229" s="1" t="s">
        <v>12</v>
      </c>
      <c r="G229" s="1" t="s">
        <v>12</v>
      </c>
      <c r="H229" s="2"/>
      <c r="I229" s="3"/>
      <c r="J229" s="1" t="s">
        <v>12</v>
      </c>
      <c r="K229" s="1" t="s">
        <v>12</v>
      </c>
    </row>
    <row r="230" spans="1:12">
      <c r="A230" s="34" t="s">
        <v>115</v>
      </c>
      <c r="B230" s="22" t="s">
        <v>116</v>
      </c>
      <c r="C230" s="6" t="s">
        <v>11</v>
      </c>
      <c r="D230" s="1">
        <f>SUM(D231:D236)</f>
        <v>50500</v>
      </c>
      <c r="E230" s="1">
        <f t="shared" ref="E230:F230" si="65">SUM(E231:E236)</f>
        <v>50</v>
      </c>
      <c r="F230" s="1">
        <f t="shared" si="65"/>
        <v>50</v>
      </c>
      <c r="G230" s="1">
        <f>SUM(G231:G236)</f>
        <v>0</v>
      </c>
      <c r="H230" s="1">
        <f>SUM(H231:H236)</f>
        <v>0</v>
      </c>
      <c r="I230" s="4">
        <f>H230/D230</f>
        <v>0</v>
      </c>
      <c r="J230" s="4">
        <f>G230/E230</f>
        <v>0</v>
      </c>
      <c r="K230" s="4">
        <f>G230/F230</f>
        <v>0</v>
      </c>
    </row>
    <row r="231" spans="1:12">
      <c r="A231" s="35"/>
      <c r="B231" s="23"/>
      <c r="C231" s="7" t="s">
        <v>13</v>
      </c>
      <c r="D231" s="2">
        <v>50000</v>
      </c>
      <c r="E231" s="2">
        <v>50</v>
      </c>
      <c r="F231" s="2">
        <v>50</v>
      </c>
      <c r="G231" s="2">
        <v>0</v>
      </c>
      <c r="H231" s="2">
        <v>0</v>
      </c>
      <c r="I231" s="3">
        <f>H231/D231</f>
        <v>0</v>
      </c>
      <c r="J231" s="3">
        <f>G231/E231</f>
        <v>0</v>
      </c>
      <c r="K231" s="3">
        <f>G231/F231</f>
        <v>0</v>
      </c>
    </row>
    <row r="232" spans="1:12" ht="24">
      <c r="A232" s="35"/>
      <c r="B232" s="23"/>
      <c r="C232" s="7" t="s">
        <v>14</v>
      </c>
      <c r="D232" s="2"/>
      <c r="E232" s="2"/>
      <c r="F232" s="2"/>
      <c r="G232" s="2"/>
      <c r="H232" s="1"/>
      <c r="I232" s="3"/>
      <c r="J232" s="3"/>
      <c r="K232" s="4"/>
    </row>
    <row r="233" spans="1:12">
      <c r="A233" s="35"/>
      <c r="B233" s="23"/>
      <c r="C233" s="7" t="s">
        <v>15</v>
      </c>
      <c r="D233" s="2"/>
      <c r="E233" s="2"/>
      <c r="F233" s="2"/>
      <c r="G233" s="2"/>
      <c r="H233" s="1"/>
      <c r="I233" s="3"/>
      <c r="J233" s="3"/>
      <c r="K233" s="4"/>
    </row>
    <row r="234" spans="1:12" ht="24">
      <c r="A234" s="35"/>
      <c r="B234" s="23"/>
      <c r="C234" s="7" t="s">
        <v>16</v>
      </c>
      <c r="D234" s="2"/>
      <c r="E234" s="2"/>
      <c r="F234" s="2"/>
      <c r="G234" s="2"/>
      <c r="H234" s="1"/>
      <c r="I234" s="3"/>
      <c r="J234" s="3"/>
      <c r="K234" s="4"/>
    </row>
    <row r="235" spans="1:12">
      <c r="A235" s="35"/>
      <c r="B235" s="23"/>
      <c r="C235" s="7" t="s">
        <v>17</v>
      </c>
      <c r="D235" s="2">
        <v>500</v>
      </c>
      <c r="E235" s="1" t="s">
        <v>12</v>
      </c>
      <c r="F235" s="1" t="s">
        <v>12</v>
      </c>
      <c r="G235" s="1" t="s">
        <v>12</v>
      </c>
      <c r="H235" s="2">
        <v>0</v>
      </c>
      <c r="I235" s="3">
        <v>0</v>
      </c>
      <c r="J235" s="1" t="s">
        <v>12</v>
      </c>
      <c r="K235" s="1" t="s">
        <v>12</v>
      </c>
    </row>
    <row r="236" spans="1:12">
      <c r="A236" s="36"/>
      <c r="B236" s="24"/>
      <c r="C236" s="7" t="s">
        <v>18</v>
      </c>
      <c r="D236" s="2"/>
      <c r="E236" s="1" t="s">
        <v>12</v>
      </c>
      <c r="F236" s="1" t="s">
        <v>12</v>
      </c>
      <c r="G236" s="1" t="s">
        <v>12</v>
      </c>
      <c r="H236" s="2"/>
      <c r="I236" s="3"/>
      <c r="J236" s="1" t="s">
        <v>12</v>
      </c>
      <c r="K236" s="1" t="s">
        <v>12</v>
      </c>
    </row>
    <row r="237" spans="1:12" ht="15" customHeight="1">
      <c r="A237" s="22" t="s">
        <v>80</v>
      </c>
      <c r="B237" s="22" t="s">
        <v>39</v>
      </c>
      <c r="C237" s="6" t="s">
        <v>11</v>
      </c>
      <c r="D237" s="1">
        <f>D238+D240+D242</f>
        <v>12806965.1</v>
      </c>
      <c r="E237" s="1">
        <f>E238+E240</f>
        <v>12768453</v>
      </c>
      <c r="F237" s="1">
        <f>F238+F240</f>
        <v>9514245.6999999993</v>
      </c>
      <c r="G237" s="1">
        <f>G238+G240</f>
        <v>8349894.697999998</v>
      </c>
      <c r="H237" s="1">
        <f>H238+H240+H242</f>
        <v>8350102.4479999989</v>
      </c>
      <c r="I237" s="4">
        <f>H237/D237</f>
        <v>0.65199697061718387</v>
      </c>
      <c r="J237" s="4">
        <f>G237/E237</f>
        <v>0.65394724779893054</v>
      </c>
      <c r="K237" s="4">
        <f>G237/F237</f>
        <v>0.87762025086234619</v>
      </c>
    </row>
    <row r="238" spans="1:12">
      <c r="A238" s="23"/>
      <c r="B238" s="23"/>
      <c r="C238" s="7" t="s">
        <v>13</v>
      </c>
      <c r="D238" s="2">
        <f>D253+D302+D330+D400+D407+D414+D421+D428+D435+D442+D449+D456+D463+D470+D477</f>
        <v>9641965.5</v>
      </c>
      <c r="E238" s="2">
        <f t="shared" ref="E238:H238" si="66">E253+E302+E330+E400+E407+E414+E421+E428+E435+E442+E449+E456+E463+E470+E477</f>
        <v>9641965.5</v>
      </c>
      <c r="F238" s="2">
        <f>F253+F302+F330+F400+F407+F414+F421+F428+F435+F442+F449+F456+F463+F470+F477</f>
        <v>9514245.6999999993</v>
      </c>
      <c r="G238" s="2">
        <f t="shared" si="66"/>
        <v>6271952.697999998</v>
      </c>
      <c r="H238" s="2">
        <f t="shared" si="66"/>
        <v>6254930.5479999986</v>
      </c>
      <c r="I238" s="3">
        <f>H238/D238</f>
        <v>0.64871944916210278</v>
      </c>
      <c r="J238" s="3">
        <f>G238/E238</f>
        <v>0.65048487240490516</v>
      </c>
      <c r="K238" s="3">
        <f>G238/F238</f>
        <v>0.65921702001031979</v>
      </c>
      <c r="L238" s="17"/>
    </row>
    <row r="239" spans="1:12" ht="15" customHeight="1">
      <c r="A239" s="23"/>
      <c r="B239" s="23"/>
      <c r="C239" s="7" t="s">
        <v>14</v>
      </c>
      <c r="D239" s="2"/>
      <c r="E239" s="2"/>
      <c r="F239" s="2"/>
      <c r="G239" s="2"/>
      <c r="H239" s="2"/>
      <c r="I239" s="3"/>
      <c r="J239" s="3"/>
      <c r="K239" s="3"/>
    </row>
    <row r="240" spans="1:12">
      <c r="A240" s="23"/>
      <c r="B240" s="23"/>
      <c r="C240" s="7" t="s">
        <v>15</v>
      </c>
      <c r="D240" s="2">
        <f>D255+D304+D332+D486</f>
        <v>3161225</v>
      </c>
      <c r="E240" s="2">
        <f>E255+E304+E332+E486</f>
        <v>3126487.5</v>
      </c>
      <c r="F240" s="2"/>
      <c r="G240" s="2">
        <f>G255+G304+G332+G486</f>
        <v>2077942</v>
      </c>
      <c r="H240" s="2">
        <f>H255+H304+H332+H486</f>
        <v>2082810.7</v>
      </c>
      <c r="I240" s="3">
        <f>H240/D240</f>
        <v>0.65886189689123675</v>
      </c>
      <c r="J240" s="3">
        <f>G240/E240</f>
        <v>0.66462507846265173</v>
      </c>
      <c r="K240" s="3"/>
    </row>
    <row r="241" spans="1:11" ht="15" customHeight="1">
      <c r="A241" s="23"/>
      <c r="B241" s="23"/>
      <c r="C241" s="7" t="s">
        <v>16</v>
      </c>
      <c r="D241" s="2"/>
      <c r="E241" s="2"/>
      <c r="F241" s="2"/>
      <c r="G241" s="2"/>
      <c r="H241" s="2"/>
      <c r="I241" s="3"/>
      <c r="J241" s="3"/>
      <c r="K241" s="3"/>
    </row>
    <row r="242" spans="1:11">
      <c r="A242" s="23"/>
      <c r="B242" s="23"/>
      <c r="C242" s="7" t="s">
        <v>17</v>
      </c>
      <c r="D242" s="2">
        <f>D257+D418+D425+D432+D439+D446+D453+D460+D467+D474+D481</f>
        <v>3774.6</v>
      </c>
      <c r="E242" s="1" t="s">
        <v>12</v>
      </c>
      <c r="F242" s="1" t="s">
        <v>12</v>
      </c>
      <c r="G242" s="1" t="s">
        <v>12</v>
      </c>
      <c r="H242" s="2">
        <f>H257+H418+H425+H432+H439+H446+H453+H460+H467+H474+H481</f>
        <v>12361.2</v>
      </c>
      <c r="I242" s="3">
        <f t="shared" ref="I242" si="67">H242/D242</f>
        <v>3.2748370688284854</v>
      </c>
      <c r="J242" s="4" t="s">
        <v>12</v>
      </c>
      <c r="K242" s="4" t="s">
        <v>12</v>
      </c>
    </row>
    <row r="243" spans="1:11">
      <c r="A243" s="23"/>
      <c r="B243" s="24"/>
      <c r="C243" s="7" t="s">
        <v>18</v>
      </c>
      <c r="D243" s="2"/>
      <c r="E243" s="1" t="s">
        <v>12</v>
      </c>
      <c r="F243" s="1" t="s">
        <v>12</v>
      </c>
      <c r="G243" s="1" t="s">
        <v>12</v>
      </c>
      <c r="H243" s="1"/>
      <c r="I243" s="1"/>
      <c r="J243" s="4" t="s">
        <v>12</v>
      </c>
      <c r="K243" s="4" t="s">
        <v>12</v>
      </c>
    </row>
    <row r="244" spans="1:11">
      <c r="A244" s="23"/>
      <c r="B244" s="47" t="s">
        <v>62</v>
      </c>
      <c r="C244" s="48"/>
      <c r="D244" s="48"/>
      <c r="E244" s="48"/>
      <c r="F244" s="48"/>
      <c r="G244" s="48"/>
      <c r="H244" s="48"/>
      <c r="I244" s="48"/>
      <c r="J244" s="48"/>
      <c r="K244" s="49"/>
    </row>
    <row r="245" spans="1:11">
      <c r="A245" s="23"/>
      <c r="B245" s="50"/>
      <c r="C245" s="6" t="s">
        <v>11</v>
      </c>
      <c r="D245" s="1">
        <f>D246+D248+D250</f>
        <v>5989864.7999999989</v>
      </c>
      <c r="E245" s="1">
        <f>E246+E248</f>
        <v>5987080.1999999993</v>
      </c>
      <c r="F245" s="1">
        <f>F246+F248</f>
        <v>3280889.5999999996</v>
      </c>
      <c r="G245" s="18">
        <f>G246+G248</f>
        <v>4229770.5069999993</v>
      </c>
      <c r="H245" s="18">
        <f>H246+H248+H250</f>
        <v>4237048.8999999994</v>
      </c>
      <c r="I245" s="4">
        <f>H245/D245</f>
        <v>0.70736970557332113</v>
      </c>
      <c r="J245" s="4">
        <f>G245/E245</f>
        <v>0.70648302105590632</v>
      </c>
      <c r="K245" s="4">
        <f>G245/F245</f>
        <v>1.2892145188305024</v>
      </c>
    </row>
    <row r="246" spans="1:11">
      <c r="A246" s="23"/>
      <c r="B246" s="50"/>
      <c r="C246" s="7" t="s">
        <v>13</v>
      </c>
      <c r="D246" s="2">
        <f>D253</f>
        <v>3297592.6999999997</v>
      </c>
      <c r="E246" s="2">
        <f>E253</f>
        <v>3297592.6999999997</v>
      </c>
      <c r="F246" s="2">
        <f>F253</f>
        <v>3280889.5999999996</v>
      </c>
      <c r="G246" s="2">
        <f t="shared" ref="G246:H246" si="68">G253</f>
        <v>2151828.5069999998</v>
      </c>
      <c r="H246" s="2">
        <f t="shared" si="68"/>
        <v>2154138.1999999997</v>
      </c>
      <c r="I246" s="3">
        <f>H246/D246</f>
        <v>0.6532456843442187</v>
      </c>
      <c r="J246" s="3">
        <f>G246/E246</f>
        <v>0.65254526643026589</v>
      </c>
      <c r="K246" s="3">
        <f>G246/F246</f>
        <v>0.65586739249013437</v>
      </c>
    </row>
    <row r="247" spans="1:11" ht="24">
      <c r="A247" s="23"/>
      <c r="B247" s="50"/>
      <c r="C247" s="7" t="s">
        <v>14</v>
      </c>
      <c r="D247" s="2"/>
      <c r="E247" s="1"/>
      <c r="F247" s="1"/>
      <c r="G247" s="1"/>
      <c r="H247" s="1"/>
      <c r="I247" s="3"/>
      <c r="J247" s="4"/>
      <c r="K247" s="4"/>
    </row>
    <row r="248" spans="1:11">
      <c r="A248" s="23"/>
      <c r="B248" s="50"/>
      <c r="C248" s="7" t="s">
        <v>15</v>
      </c>
      <c r="D248" s="2">
        <f>D255</f>
        <v>2689487.5</v>
      </c>
      <c r="E248" s="2">
        <f>E255</f>
        <v>2689487.5</v>
      </c>
      <c r="F248" s="1"/>
      <c r="G248" s="2">
        <f t="shared" ref="G248:H248" si="69">G255</f>
        <v>2077942</v>
      </c>
      <c r="H248" s="2">
        <f t="shared" si="69"/>
        <v>2082810.7</v>
      </c>
      <c r="I248" s="3">
        <f>H248/D248</f>
        <v>0.77442661473607888</v>
      </c>
      <c r="J248" s="3">
        <f>G248/E248</f>
        <v>0.77261634419196967</v>
      </c>
      <c r="K248" s="3"/>
    </row>
    <row r="249" spans="1:11" ht="24">
      <c r="A249" s="23"/>
      <c r="B249" s="50"/>
      <c r="C249" s="7" t="s">
        <v>16</v>
      </c>
      <c r="D249" s="2"/>
      <c r="E249" s="1"/>
      <c r="F249" s="1"/>
      <c r="G249" s="1"/>
      <c r="H249" s="1"/>
      <c r="I249" s="3"/>
      <c r="J249" s="4"/>
      <c r="K249" s="4"/>
    </row>
    <row r="250" spans="1:11">
      <c r="A250" s="23"/>
      <c r="B250" s="50"/>
      <c r="C250" s="7" t="s">
        <v>17</v>
      </c>
      <c r="D250" s="2">
        <f>D257</f>
        <v>2784.6</v>
      </c>
      <c r="E250" s="1" t="s">
        <v>12</v>
      </c>
      <c r="F250" s="1" t="s">
        <v>12</v>
      </c>
      <c r="G250" s="1" t="s">
        <v>12</v>
      </c>
      <c r="H250" s="2">
        <f>H257</f>
        <v>100</v>
      </c>
      <c r="I250" s="3">
        <f t="shared" ref="I250" si="70">H250/D250</f>
        <v>3.5911800617682975E-2</v>
      </c>
      <c r="J250" s="4" t="s">
        <v>12</v>
      </c>
      <c r="K250" s="4" t="s">
        <v>12</v>
      </c>
    </row>
    <row r="251" spans="1:11">
      <c r="A251" s="24"/>
      <c r="B251" s="50"/>
      <c r="C251" s="7" t="s">
        <v>18</v>
      </c>
      <c r="D251" s="2"/>
      <c r="E251" s="1" t="s">
        <v>12</v>
      </c>
      <c r="F251" s="1" t="s">
        <v>12</v>
      </c>
      <c r="G251" s="1" t="s">
        <v>12</v>
      </c>
      <c r="H251" s="1"/>
      <c r="I251" s="1"/>
      <c r="J251" s="4" t="s">
        <v>12</v>
      </c>
      <c r="K251" s="4" t="s">
        <v>12</v>
      </c>
    </row>
    <row r="252" spans="1:11">
      <c r="A252" s="22" t="s">
        <v>83</v>
      </c>
      <c r="B252" s="22" t="s">
        <v>39</v>
      </c>
      <c r="C252" s="6" t="s">
        <v>11</v>
      </c>
      <c r="D252" s="1">
        <f>D253+D255+D257</f>
        <v>5989864.7999999989</v>
      </c>
      <c r="E252" s="1">
        <f>E253+E255</f>
        <v>5987080.1999999993</v>
      </c>
      <c r="F252" s="1">
        <f>F253+F255</f>
        <v>3280889.5999999996</v>
      </c>
      <c r="G252" s="1">
        <f>G253+G255</f>
        <v>4229770.5069999993</v>
      </c>
      <c r="H252" s="1">
        <f>H253+H255+H257</f>
        <v>4237048.8999999994</v>
      </c>
      <c r="I252" s="4">
        <f>H252/D252</f>
        <v>0.70736970557332113</v>
      </c>
      <c r="J252" s="4">
        <f>G252/E252</f>
        <v>0.70648302105590632</v>
      </c>
      <c r="K252" s="4">
        <f>G252/F252</f>
        <v>1.2892145188305024</v>
      </c>
    </row>
    <row r="253" spans="1:11">
      <c r="A253" s="23"/>
      <c r="B253" s="23"/>
      <c r="C253" s="7" t="s">
        <v>13</v>
      </c>
      <c r="D253" s="2">
        <f>D260+D295</f>
        <v>3297592.6999999997</v>
      </c>
      <c r="E253" s="2">
        <f>E260+E295</f>
        <v>3297592.6999999997</v>
      </c>
      <c r="F253" s="2">
        <f>F260+F295</f>
        <v>3280889.5999999996</v>
      </c>
      <c r="G253" s="2">
        <f t="shared" ref="G253:H253" si="71">G260+G295</f>
        <v>2151828.5069999998</v>
      </c>
      <c r="H253" s="2">
        <f t="shared" si="71"/>
        <v>2154138.1999999997</v>
      </c>
      <c r="I253" s="3">
        <f>H253/D253</f>
        <v>0.6532456843442187</v>
      </c>
      <c r="J253" s="3">
        <f>G253/E253</f>
        <v>0.65254526643026589</v>
      </c>
      <c r="K253" s="3">
        <f>G253/F253</f>
        <v>0.65586739249013437</v>
      </c>
    </row>
    <row r="254" spans="1:11" ht="24">
      <c r="A254" s="23"/>
      <c r="B254" s="23"/>
      <c r="C254" s="7" t="s">
        <v>14</v>
      </c>
      <c r="D254" s="2"/>
      <c r="E254" s="1"/>
      <c r="F254" s="1"/>
      <c r="G254" s="1"/>
      <c r="H254" s="1"/>
      <c r="I254" s="3"/>
      <c r="J254" s="4"/>
      <c r="K254" s="4"/>
    </row>
    <row r="255" spans="1:11">
      <c r="A255" s="23"/>
      <c r="B255" s="23"/>
      <c r="C255" s="7" t="s">
        <v>15</v>
      </c>
      <c r="D255" s="2">
        <f>D262+D297</f>
        <v>2689487.5</v>
      </c>
      <c r="E255" s="2">
        <f>E262+E297</f>
        <v>2689487.5</v>
      </c>
      <c r="F255" s="1"/>
      <c r="G255" s="2">
        <f t="shared" ref="G255:H255" si="72">G262+G297</f>
        <v>2077942</v>
      </c>
      <c r="H255" s="2">
        <f t="shared" si="72"/>
        <v>2082810.7</v>
      </c>
      <c r="I255" s="3">
        <f>H255/D255</f>
        <v>0.77442661473607888</v>
      </c>
      <c r="J255" s="3">
        <f>G255/E255</f>
        <v>0.77261634419196967</v>
      </c>
      <c r="K255" s="3"/>
    </row>
    <row r="256" spans="1:11" ht="24">
      <c r="A256" s="23"/>
      <c r="B256" s="23"/>
      <c r="C256" s="7" t="s">
        <v>16</v>
      </c>
      <c r="D256" s="2"/>
      <c r="E256" s="1"/>
      <c r="F256" s="1"/>
      <c r="G256" s="1"/>
      <c r="H256" s="1"/>
      <c r="I256" s="3"/>
      <c r="J256" s="4"/>
      <c r="K256" s="4"/>
    </row>
    <row r="257" spans="1:11">
      <c r="A257" s="23"/>
      <c r="B257" s="23"/>
      <c r="C257" s="7" t="s">
        <v>17</v>
      </c>
      <c r="D257" s="2">
        <f>D264+D299</f>
        <v>2784.6</v>
      </c>
      <c r="E257" s="1" t="s">
        <v>12</v>
      </c>
      <c r="F257" s="1" t="s">
        <v>12</v>
      </c>
      <c r="G257" s="1" t="s">
        <v>12</v>
      </c>
      <c r="H257" s="2">
        <f>H264+H299</f>
        <v>100</v>
      </c>
      <c r="I257" s="3">
        <f t="shared" ref="I257" si="73">H257/D257</f>
        <v>3.5911800617682975E-2</v>
      </c>
      <c r="J257" s="4" t="s">
        <v>12</v>
      </c>
      <c r="K257" s="4" t="s">
        <v>12</v>
      </c>
    </row>
    <row r="258" spans="1:11">
      <c r="A258" s="24"/>
      <c r="B258" s="23"/>
      <c r="C258" s="7" t="s">
        <v>18</v>
      </c>
      <c r="D258" s="2"/>
      <c r="E258" s="1" t="s">
        <v>12</v>
      </c>
      <c r="F258" s="1" t="s">
        <v>12</v>
      </c>
      <c r="G258" s="1" t="s">
        <v>12</v>
      </c>
      <c r="H258" s="1"/>
      <c r="I258" s="1"/>
      <c r="J258" s="4" t="s">
        <v>12</v>
      </c>
      <c r="K258" s="4" t="s">
        <v>12</v>
      </c>
    </row>
    <row r="259" spans="1:11" ht="15" customHeight="1">
      <c r="A259" s="22" t="s">
        <v>75</v>
      </c>
      <c r="B259" s="23"/>
      <c r="C259" s="6" t="s">
        <v>11</v>
      </c>
      <c r="D259" s="1">
        <f>D260+D262+D264</f>
        <v>5870864.7999999989</v>
      </c>
      <c r="E259" s="1">
        <f>E260+E262</f>
        <v>5868080.1999999993</v>
      </c>
      <c r="F259" s="1">
        <f>F260+F262</f>
        <v>3161889.5999999996</v>
      </c>
      <c r="G259" s="1">
        <f>G260+G262</f>
        <v>4229770.5069999993</v>
      </c>
      <c r="H259" s="1">
        <f>H260+H262+H264</f>
        <v>4237048.8999999994</v>
      </c>
      <c r="I259" s="4">
        <f>H259/D259</f>
        <v>0.72170779677978625</v>
      </c>
      <c r="J259" s="4">
        <f>G259/E259</f>
        <v>0.72080993490852419</v>
      </c>
      <c r="K259" s="4">
        <f>G259/F259</f>
        <v>1.337735038883078</v>
      </c>
    </row>
    <row r="260" spans="1:11">
      <c r="A260" s="23"/>
      <c r="B260" s="23"/>
      <c r="C260" s="7" t="s">
        <v>13</v>
      </c>
      <c r="D260" s="2">
        <f>D267+D274+D281+D288</f>
        <v>3178592.6999999997</v>
      </c>
      <c r="E260" s="2">
        <f t="shared" ref="E260:H260" si="74">E267+E274+E281+E288</f>
        <v>3178592.6999999997</v>
      </c>
      <c r="F260" s="2">
        <f t="shared" si="74"/>
        <v>3161889.5999999996</v>
      </c>
      <c r="G260" s="2">
        <f t="shared" si="74"/>
        <v>2151828.5069999998</v>
      </c>
      <c r="H260" s="2">
        <f t="shared" si="74"/>
        <v>2154138.1999999997</v>
      </c>
      <c r="I260" s="3">
        <f>H260/D260</f>
        <v>0.67770186472774563</v>
      </c>
      <c r="J260" s="3">
        <f>G260/E260</f>
        <v>0.6769752246017553</v>
      </c>
      <c r="K260" s="3">
        <f>G260/F260</f>
        <v>0.68055143576170396</v>
      </c>
    </row>
    <row r="261" spans="1:11" ht="24">
      <c r="A261" s="23"/>
      <c r="B261" s="23"/>
      <c r="C261" s="7" t="s">
        <v>14</v>
      </c>
      <c r="D261" s="2"/>
      <c r="E261" s="1"/>
      <c r="F261" s="1"/>
      <c r="G261" s="1"/>
      <c r="H261" s="1"/>
      <c r="I261" s="3"/>
      <c r="J261" s="4"/>
      <c r="K261" s="4"/>
    </row>
    <row r="262" spans="1:11">
      <c r="A262" s="23"/>
      <c r="B262" s="23"/>
      <c r="C262" s="7" t="s">
        <v>15</v>
      </c>
      <c r="D262" s="2">
        <f>D269+D276+D283+D290</f>
        <v>2689487.5</v>
      </c>
      <c r="E262" s="2">
        <f>E269+E276+E283+E290</f>
        <v>2689487.5</v>
      </c>
      <c r="F262" s="1"/>
      <c r="G262" s="2">
        <f t="shared" ref="G262:H262" si="75">G269+G276+G283+G290</f>
        <v>2077942</v>
      </c>
      <c r="H262" s="2">
        <f t="shared" si="75"/>
        <v>2082810.7</v>
      </c>
      <c r="I262" s="3">
        <f>H262/D262</f>
        <v>0.77442661473607888</v>
      </c>
      <c r="J262" s="3">
        <f>G262/E262</f>
        <v>0.77261634419196967</v>
      </c>
      <c r="K262" s="3"/>
    </row>
    <row r="263" spans="1:11" ht="24">
      <c r="A263" s="23"/>
      <c r="B263" s="23"/>
      <c r="C263" s="7" t="s">
        <v>16</v>
      </c>
      <c r="D263" s="2"/>
      <c r="E263" s="1"/>
      <c r="F263" s="1"/>
      <c r="G263" s="1"/>
      <c r="H263" s="1"/>
      <c r="I263" s="3"/>
      <c r="J263" s="4"/>
      <c r="K263" s="4"/>
    </row>
    <row r="264" spans="1:11">
      <c r="A264" s="23"/>
      <c r="B264" s="23"/>
      <c r="C264" s="7" t="s">
        <v>17</v>
      </c>
      <c r="D264" s="2">
        <f>D271+D278+D285+D292</f>
        <v>2784.6</v>
      </c>
      <c r="E264" s="1" t="s">
        <v>12</v>
      </c>
      <c r="F264" s="1" t="s">
        <v>12</v>
      </c>
      <c r="G264" s="1" t="s">
        <v>12</v>
      </c>
      <c r="H264" s="2">
        <f>H271+H278+H285+H292</f>
        <v>100</v>
      </c>
      <c r="I264" s="3">
        <f t="shared" ref="I264" si="76">H264/D264</f>
        <v>3.5911800617682975E-2</v>
      </c>
      <c r="J264" s="4" t="s">
        <v>12</v>
      </c>
      <c r="K264" s="4" t="s">
        <v>12</v>
      </c>
    </row>
    <row r="265" spans="1:11">
      <c r="A265" s="24"/>
      <c r="B265" s="23"/>
      <c r="C265" s="7" t="s">
        <v>18</v>
      </c>
      <c r="D265" s="2"/>
      <c r="E265" s="1" t="s">
        <v>12</v>
      </c>
      <c r="F265" s="1" t="s">
        <v>12</v>
      </c>
      <c r="G265" s="1" t="s">
        <v>12</v>
      </c>
      <c r="H265" s="1"/>
      <c r="I265" s="1"/>
      <c r="J265" s="4" t="s">
        <v>12</v>
      </c>
      <c r="K265" s="4" t="s">
        <v>12</v>
      </c>
    </row>
    <row r="266" spans="1:11">
      <c r="A266" s="22" t="s">
        <v>63</v>
      </c>
      <c r="B266" s="23"/>
      <c r="C266" s="6" t="s">
        <v>11</v>
      </c>
      <c r="D266" s="1">
        <f>D267+D269</f>
        <v>3200420.9</v>
      </c>
      <c r="E266" s="1">
        <f t="shared" ref="E266:F266" si="77">E267+E269</f>
        <v>3200420.9</v>
      </c>
      <c r="F266" s="1">
        <f t="shared" si="77"/>
        <v>1908230.3</v>
      </c>
      <c r="G266" s="1">
        <f>G267+G269</f>
        <v>2047497.95</v>
      </c>
      <c r="H266" s="1">
        <f>H267+H269+H271</f>
        <v>2054666.4</v>
      </c>
      <c r="I266" s="4">
        <f>H266/D266</f>
        <v>0.64199880709440438</v>
      </c>
      <c r="J266" s="4">
        <f>G266/E266</f>
        <v>0.63975896107915053</v>
      </c>
      <c r="K266" s="4">
        <f>G266/F266</f>
        <v>1.0729826216468734</v>
      </c>
    </row>
    <row r="267" spans="1:11">
      <c r="A267" s="23"/>
      <c r="B267" s="23"/>
      <c r="C267" s="7" t="s">
        <v>13</v>
      </c>
      <c r="D267" s="2">
        <v>1924933.4</v>
      </c>
      <c r="E267" s="2">
        <v>1924933.4</v>
      </c>
      <c r="F267" s="2">
        <v>1908230.3</v>
      </c>
      <c r="G267" s="2">
        <v>1022088.95</v>
      </c>
      <c r="H267" s="2">
        <v>1024417.9</v>
      </c>
      <c r="I267" s="3">
        <f>H267/D267</f>
        <v>0.5321835550258518</v>
      </c>
      <c r="J267" s="3">
        <f>G267/E267</f>
        <v>0.53097366901109411</v>
      </c>
      <c r="K267" s="3">
        <f>G267/F267</f>
        <v>0.53562138175879503</v>
      </c>
    </row>
    <row r="268" spans="1:11" ht="24">
      <c r="A268" s="23"/>
      <c r="B268" s="23"/>
      <c r="C268" s="7" t="s">
        <v>14</v>
      </c>
      <c r="D268" s="2"/>
      <c r="E268" s="2"/>
      <c r="F268" s="1"/>
      <c r="G268" s="1"/>
      <c r="H268" s="1"/>
      <c r="I268" s="3"/>
      <c r="J268" s="4"/>
      <c r="K268" s="4"/>
    </row>
    <row r="269" spans="1:11">
      <c r="A269" s="23"/>
      <c r="B269" s="23"/>
      <c r="C269" s="7" t="s">
        <v>15</v>
      </c>
      <c r="D269" s="2">
        <v>1275487.5</v>
      </c>
      <c r="E269" s="2">
        <v>1275487.5</v>
      </c>
      <c r="F269" s="1"/>
      <c r="G269" s="2">
        <v>1025409</v>
      </c>
      <c r="H269" s="2">
        <v>1030248.5</v>
      </c>
      <c r="I269" s="3">
        <f>H269/D269</f>
        <v>0.80772920157978811</v>
      </c>
      <c r="J269" s="3">
        <f>G269/E269</f>
        <v>0.80393496604239556</v>
      </c>
      <c r="K269" s="4"/>
    </row>
    <row r="270" spans="1:11" ht="24">
      <c r="A270" s="23"/>
      <c r="B270" s="23"/>
      <c r="C270" s="7" t="s">
        <v>16</v>
      </c>
      <c r="D270" s="2"/>
      <c r="E270" s="1"/>
      <c r="F270" s="1"/>
      <c r="G270" s="1"/>
      <c r="H270" s="1"/>
      <c r="I270" s="3"/>
      <c r="J270" s="4"/>
      <c r="K270" s="4"/>
    </row>
    <row r="271" spans="1:11">
      <c r="A271" s="23"/>
      <c r="B271" s="23"/>
      <c r="C271" s="7" t="s">
        <v>17</v>
      </c>
      <c r="D271" s="2"/>
      <c r="E271" s="1" t="s">
        <v>12</v>
      </c>
      <c r="F271" s="1" t="s">
        <v>12</v>
      </c>
      <c r="G271" s="1" t="s">
        <v>12</v>
      </c>
      <c r="H271" s="1"/>
      <c r="I271" s="3"/>
      <c r="J271" s="4" t="s">
        <v>12</v>
      </c>
      <c r="K271" s="4" t="s">
        <v>12</v>
      </c>
    </row>
    <row r="272" spans="1:11">
      <c r="A272" s="24"/>
      <c r="B272" s="23"/>
      <c r="C272" s="7" t="s">
        <v>18</v>
      </c>
      <c r="D272" s="2"/>
      <c r="E272" s="1" t="s">
        <v>12</v>
      </c>
      <c r="F272" s="1" t="s">
        <v>12</v>
      </c>
      <c r="G272" s="1" t="s">
        <v>12</v>
      </c>
      <c r="H272" s="1"/>
      <c r="I272" s="1"/>
      <c r="J272" s="4" t="s">
        <v>12</v>
      </c>
      <c r="K272" s="4" t="s">
        <v>12</v>
      </c>
    </row>
    <row r="273" spans="1:12">
      <c r="A273" s="22" t="s">
        <v>64</v>
      </c>
      <c r="B273" s="23"/>
      <c r="C273" s="6" t="s">
        <v>11</v>
      </c>
      <c r="D273" s="1">
        <f>D274+D278</f>
        <v>1000000</v>
      </c>
      <c r="E273" s="1">
        <f>E274</f>
        <v>999900</v>
      </c>
      <c r="F273" s="1">
        <f>F274</f>
        <v>999900</v>
      </c>
      <c r="G273" s="1">
        <f>G274</f>
        <v>899900</v>
      </c>
      <c r="H273" s="1">
        <f>H274+H278</f>
        <v>900000</v>
      </c>
      <c r="I273" s="4">
        <f>H273/D273</f>
        <v>0.9</v>
      </c>
      <c r="J273" s="4">
        <f>G273/E273</f>
        <v>0.89998999899989995</v>
      </c>
      <c r="K273" s="4">
        <f>G273/F273</f>
        <v>0.89998999899989995</v>
      </c>
      <c r="L273" s="17"/>
    </row>
    <row r="274" spans="1:12">
      <c r="A274" s="23"/>
      <c r="B274" s="23"/>
      <c r="C274" s="7" t="s">
        <v>13</v>
      </c>
      <c r="D274" s="2">
        <v>999900</v>
      </c>
      <c r="E274" s="2">
        <v>999900</v>
      </c>
      <c r="F274" s="2">
        <v>999900</v>
      </c>
      <c r="G274" s="2">
        <v>899900</v>
      </c>
      <c r="H274" s="2">
        <v>899900</v>
      </c>
      <c r="I274" s="3">
        <f>H274/D274</f>
        <v>0.89998999899989995</v>
      </c>
      <c r="J274" s="3">
        <f>G274/E274</f>
        <v>0.89998999899989995</v>
      </c>
      <c r="K274" s="3">
        <f>G274/F274</f>
        <v>0.89998999899989995</v>
      </c>
      <c r="L274" s="17"/>
    </row>
    <row r="275" spans="1:12" ht="24">
      <c r="A275" s="23"/>
      <c r="B275" s="23"/>
      <c r="C275" s="7" t="s">
        <v>14</v>
      </c>
      <c r="D275" s="2"/>
      <c r="E275" s="2"/>
      <c r="F275" s="1"/>
      <c r="G275" s="1"/>
      <c r="H275" s="1"/>
      <c r="I275" s="3"/>
      <c r="J275" s="4"/>
      <c r="K275" s="4"/>
    </row>
    <row r="276" spans="1:12">
      <c r="A276" s="23"/>
      <c r="B276" s="23"/>
      <c r="C276" s="7" t="s">
        <v>15</v>
      </c>
      <c r="D276" s="2"/>
      <c r="E276" s="2"/>
      <c r="F276" s="1"/>
      <c r="G276" s="1"/>
      <c r="H276" s="1"/>
      <c r="I276" s="3"/>
      <c r="J276" s="3"/>
      <c r="K276" s="4"/>
    </row>
    <row r="277" spans="1:12" ht="24">
      <c r="A277" s="23"/>
      <c r="B277" s="23"/>
      <c r="C277" s="7" t="s">
        <v>16</v>
      </c>
      <c r="D277" s="2"/>
      <c r="E277" s="2"/>
      <c r="F277" s="1"/>
      <c r="G277" s="1"/>
      <c r="H277" s="1"/>
      <c r="I277" s="3"/>
      <c r="J277" s="4"/>
      <c r="K277" s="4"/>
    </row>
    <row r="278" spans="1:12">
      <c r="A278" s="23"/>
      <c r="B278" s="23"/>
      <c r="C278" s="7" t="s">
        <v>17</v>
      </c>
      <c r="D278" s="2">
        <v>100</v>
      </c>
      <c r="E278" s="1" t="s">
        <v>12</v>
      </c>
      <c r="F278" s="1" t="s">
        <v>12</v>
      </c>
      <c r="G278" s="1" t="s">
        <v>12</v>
      </c>
      <c r="H278" s="2">
        <v>100</v>
      </c>
      <c r="I278" s="3">
        <f t="shared" ref="I278" si="78">H278/D278</f>
        <v>1</v>
      </c>
      <c r="J278" s="4" t="s">
        <v>12</v>
      </c>
      <c r="K278" s="4" t="s">
        <v>12</v>
      </c>
    </row>
    <row r="279" spans="1:12">
      <c r="A279" s="24"/>
      <c r="B279" s="23"/>
      <c r="C279" s="7" t="s">
        <v>18</v>
      </c>
      <c r="D279" s="2"/>
      <c r="E279" s="1" t="s">
        <v>12</v>
      </c>
      <c r="F279" s="1" t="s">
        <v>12</v>
      </c>
      <c r="G279" s="1" t="s">
        <v>12</v>
      </c>
      <c r="H279" s="1"/>
      <c r="I279" s="1"/>
      <c r="J279" s="4" t="s">
        <v>12</v>
      </c>
      <c r="K279" s="4" t="s">
        <v>12</v>
      </c>
    </row>
    <row r="280" spans="1:12">
      <c r="A280" s="22" t="s">
        <v>65</v>
      </c>
      <c r="B280" s="23"/>
      <c r="C280" s="6" t="s">
        <v>11</v>
      </c>
      <c r="D280" s="1">
        <f>D283+D285</f>
        <v>302584.59999999998</v>
      </c>
      <c r="E280" s="1">
        <f>E283</f>
        <v>299900</v>
      </c>
      <c r="F280" s="1">
        <f>F283</f>
        <v>0</v>
      </c>
      <c r="G280" s="1">
        <f>G283</f>
        <v>224177.7</v>
      </c>
      <c r="H280" s="1">
        <f>H283+H285</f>
        <v>224177.7</v>
      </c>
      <c r="I280" s="4">
        <f>H280/D280</f>
        <v>0.74087610539333471</v>
      </c>
      <c r="J280" s="4">
        <f>G280/E280</f>
        <v>0.74750816938979658</v>
      </c>
      <c r="K280" s="4"/>
    </row>
    <row r="281" spans="1:12">
      <c r="A281" s="23"/>
      <c r="B281" s="23"/>
      <c r="C281" s="7" t="s">
        <v>13</v>
      </c>
      <c r="D281" s="2"/>
      <c r="E281" s="2"/>
      <c r="F281" s="2"/>
      <c r="G281" s="1"/>
      <c r="H281" s="1"/>
      <c r="I281" s="3"/>
      <c r="J281" s="4"/>
      <c r="K281" s="4"/>
    </row>
    <row r="282" spans="1:12" ht="24">
      <c r="A282" s="23"/>
      <c r="B282" s="23"/>
      <c r="C282" s="7" t="s">
        <v>14</v>
      </c>
      <c r="D282" s="2"/>
      <c r="E282" s="2"/>
      <c r="F282" s="2"/>
      <c r="G282" s="1"/>
      <c r="H282" s="1"/>
      <c r="I282" s="3"/>
      <c r="J282" s="4"/>
      <c r="K282" s="4"/>
    </row>
    <row r="283" spans="1:12">
      <c r="A283" s="23"/>
      <c r="B283" s="23"/>
      <c r="C283" s="7" t="s">
        <v>15</v>
      </c>
      <c r="D283" s="2">
        <v>299900</v>
      </c>
      <c r="E283" s="2">
        <v>299900</v>
      </c>
      <c r="F283" s="1"/>
      <c r="G283" s="2">
        <v>224177.7</v>
      </c>
      <c r="H283" s="2">
        <v>224177.7</v>
      </c>
      <c r="I283" s="3">
        <f>H283/D283</f>
        <v>0.74750816938979658</v>
      </c>
      <c r="J283" s="3">
        <f>G283/E283</f>
        <v>0.74750816938979658</v>
      </c>
      <c r="K283" s="4"/>
    </row>
    <row r="284" spans="1:12" ht="24">
      <c r="A284" s="23"/>
      <c r="B284" s="23"/>
      <c r="C284" s="7" t="s">
        <v>16</v>
      </c>
      <c r="D284" s="2"/>
      <c r="E284" s="2"/>
      <c r="F284" s="2"/>
      <c r="G284" s="1"/>
      <c r="H284" s="1"/>
      <c r="I284" s="3"/>
      <c r="J284" s="4"/>
      <c r="K284" s="4"/>
    </row>
    <row r="285" spans="1:12">
      <c r="A285" s="23"/>
      <c r="B285" s="23"/>
      <c r="C285" s="7" t="s">
        <v>17</v>
      </c>
      <c r="D285" s="2">
        <v>2684.6</v>
      </c>
      <c r="E285" s="1" t="s">
        <v>12</v>
      </c>
      <c r="F285" s="1" t="s">
        <v>12</v>
      </c>
      <c r="G285" s="1" t="s">
        <v>12</v>
      </c>
      <c r="H285" s="2">
        <v>0</v>
      </c>
      <c r="I285" s="3">
        <f t="shared" ref="I285" si="79">H285/D285</f>
        <v>0</v>
      </c>
      <c r="J285" s="4" t="s">
        <v>12</v>
      </c>
      <c r="K285" s="4" t="s">
        <v>12</v>
      </c>
    </row>
    <row r="286" spans="1:12">
      <c r="A286" s="24"/>
      <c r="B286" s="23"/>
      <c r="C286" s="7" t="s">
        <v>18</v>
      </c>
      <c r="D286" s="2"/>
      <c r="E286" s="1" t="s">
        <v>12</v>
      </c>
      <c r="F286" s="1" t="s">
        <v>12</v>
      </c>
      <c r="G286" s="1" t="s">
        <v>12</v>
      </c>
      <c r="H286" s="1"/>
      <c r="I286" s="1"/>
      <c r="J286" s="4" t="s">
        <v>12</v>
      </c>
      <c r="K286" s="4" t="s">
        <v>12</v>
      </c>
    </row>
    <row r="287" spans="1:12">
      <c r="A287" s="22" t="s">
        <v>66</v>
      </c>
      <c r="B287" s="23"/>
      <c r="C287" s="6" t="s">
        <v>11</v>
      </c>
      <c r="D287" s="1">
        <f>D288+D290</f>
        <v>1367859.3</v>
      </c>
      <c r="E287" s="1">
        <f t="shared" ref="E287:F287" si="80">E288+E290</f>
        <v>1367859.3</v>
      </c>
      <c r="F287" s="1">
        <f t="shared" si="80"/>
        <v>253759.3</v>
      </c>
      <c r="G287" s="1">
        <f>G288+G290</f>
        <v>1058194.8570000001</v>
      </c>
      <c r="H287" s="1">
        <f>H288+H290</f>
        <v>1058204.8</v>
      </c>
      <c r="I287" s="4">
        <f>H287/D287</f>
        <v>0.77362108807535979</v>
      </c>
      <c r="J287" s="4">
        <f>G287/E287</f>
        <v>0.77361381905288074</v>
      </c>
      <c r="K287" s="4">
        <f>G287/F287</f>
        <v>4.170073203228414</v>
      </c>
    </row>
    <row r="288" spans="1:12">
      <c r="A288" s="23"/>
      <c r="B288" s="23"/>
      <c r="C288" s="7" t="s">
        <v>13</v>
      </c>
      <c r="D288" s="2">
        <v>253759.3</v>
      </c>
      <c r="E288" s="2">
        <v>253759.3</v>
      </c>
      <c r="F288" s="2">
        <v>253759.3</v>
      </c>
      <c r="G288" s="2">
        <v>229839.557</v>
      </c>
      <c r="H288" s="2">
        <v>229820.3</v>
      </c>
      <c r="I288" s="3">
        <f>H288/D288</f>
        <v>0.90566257079050894</v>
      </c>
      <c r="J288" s="3">
        <f>G288/E288</f>
        <v>0.90573845766440875</v>
      </c>
      <c r="K288" s="3">
        <f>G288/F288</f>
        <v>0.90573845766440875</v>
      </c>
    </row>
    <row r="289" spans="1:11" ht="24">
      <c r="A289" s="23"/>
      <c r="B289" s="23"/>
      <c r="C289" s="7" t="s">
        <v>14</v>
      </c>
      <c r="D289" s="2"/>
      <c r="E289" s="2"/>
      <c r="F289" s="2"/>
      <c r="G289" s="1"/>
      <c r="H289" s="1"/>
      <c r="I289" s="3"/>
      <c r="J289" s="4"/>
      <c r="K289" s="4"/>
    </row>
    <row r="290" spans="1:11">
      <c r="A290" s="23"/>
      <c r="B290" s="23"/>
      <c r="C290" s="7" t="s">
        <v>15</v>
      </c>
      <c r="D290" s="2">
        <v>1114100</v>
      </c>
      <c r="E290" s="2">
        <v>1114100</v>
      </c>
      <c r="F290" s="2"/>
      <c r="G290" s="2">
        <v>828355.3</v>
      </c>
      <c r="H290" s="2">
        <v>828384.5</v>
      </c>
      <c r="I290" s="3">
        <f>H290/D290</f>
        <v>0.74354591149807014</v>
      </c>
      <c r="J290" s="3">
        <f>G290/E290</f>
        <v>0.74351970200161566</v>
      </c>
      <c r="K290" s="4"/>
    </row>
    <row r="291" spans="1:11" ht="24">
      <c r="A291" s="23"/>
      <c r="B291" s="23"/>
      <c r="C291" s="7" t="s">
        <v>16</v>
      </c>
      <c r="D291" s="2"/>
      <c r="E291" s="1"/>
      <c r="F291" s="1"/>
      <c r="G291" s="1"/>
      <c r="H291" s="1"/>
      <c r="I291" s="3"/>
      <c r="J291" s="4"/>
      <c r="K291" s="4"/>
    </row>
    <row r="292" spans="1:11">
      <c r="A292" s="23"/>
      <c r="B292" s="23"/>
      <c r="C292" s="7" t="s">
        <v>17</v>
      </c>
      <c r="D292" s="2"/>
      <c r="E292" s="1" t="s">
        <v>12</v>
      </c>
      <c r="F292" s="1" t="s">
        <v>12</v>
      </c>
      <c r="G292" s="1" t="s">
        <v>12</v>
      </c>
      <c r="H292" s="1"/>
      <c r="I292" s="3"/>
      <c r="J292" s="4" t="s">
        <v>12</v>
      </c>
      <c r="K292" s="4" t="s">
        <v>12</v>
      </c>
    </row>
    <row r="293" spans="1:11">
      <c r="A293" s="24"/>
      <c r="B293" s="23"/>
      <c r="C293" s="7" t="s">
        <v>18</v>
      </c>
      <c r="D293" s="2"/>
      <c r="E293" s="1" t="s">
        <v>12</v>
      </c>
      <c r="F293" s="1" t="s">
        <v>12</v>
      </c>
      <c r="G293" s="1" t="s">
        <v>12</v>
      </c>
      <c r="H293" s="1"/>
      <c r="I293" s="1"/>
      <c r="J293" s="4" t="s">
        <v>12</v>
      </c>
      <c r="K293" s="4" t="s">
        <v>12</v>
      </c>
    </row>
    <row r="294" spans="1:11" ht="15" customHeight="1">
      <c r="A294" s="34" t="s">
        <v>82</v>
      </c>
      <c r="B294" s="23"/>
      <c r="C294" s="6" t="s">
        <v>11</v>
      </c>
      <c r="D294" s="1">
        <f>D295+D297+D299</f>
        <v>119000</v>
      </c>
      <c r="E294" s="1">
        <f>E295</f>
        <v>119000</v>
      </c>
      <c r="F294" s="1">
        <f>F295</f>
        <v>119000</v>
      </c>
      <c r="G294" s="1"/>
      <c r="H294" s="1"/>
      <c r="I294" s="4">
        <f>H294/D294</f>
        <v>0</v>
      </c>
      <c r="J294" s="4">
        <f>G294/E294</f>
        <v>0</v>
      </c>
      <c r="K294" s="4"/>
    </row>
    <row r="295" spans="1:11">
      <c r="A295" s="35"/>
      <c r="B295" s="23"/>
      <c r="C295" s="7" t="s">
        <v>13</v>
      </c>
      <c r="D295" s="2">
        <v>119000</v>
      </c>
      <c r="E295" s="2">
        <v>119000</v>
      </c>
      <c r="F295" s="2">
        <v>119000</v>
      </c>
      <c r="G295" s="1"/>
      <c r="H295" s="1"/>
      <c r="I295" s="3">
        <f>H295/D295</f>
        <v>0</v>
      </c>
      <c r="J295" s="3">
        <f>G295/E295</f>
        <v>0</v>
      </c>
      <c r="K295" s="3"/>
    </row>
    <row r="296" spans="1:11" ht="24">
      <c r="A296" s="35"/>
      <c r="B296" s="23"/>
      <c r="C296" s="7" t="s">
        <v>14</v>
      </c>
      <c r="D296" s="2"/>
      <c r="E296" s="1"/>
      <c r="F296" s="1"/>
      <c r="G296" s="1"/>
      <c r="H296" s="1"/>
      <c r="I296" s="3"/>
      <c r="J296" s="4"/>
      <c r="K296" s="4"/>
    </row>
    <row r="297" spans="1:11">
      <c r="A297" s="35"/>
      <c r="B297" s="23"/>
      <c r="C297" s="7" t="s">
        <v>15</v>
      </c>
      <c r="D297" s="2"/>
      <c r="E297" s="1"/>
      <c r="F297" s="1"/>
      <c r="G297" s="1"/>
      <c r="H297" s="1"/>
      <c r="I297" s="3"/>
      <c r="J297" s="4"/>
      <c r="K297" s="4"/>
    </row>
    <row r="298" spans="1:11" ht="24">
      <c r="A298" s="35"/>
      <c r="B298" s="23"/>
      <c r="C298" s="7" t="s">
        <v>16</v>
      </c>
      <c r="D298" s="2"/>
      <c r="E298" s="1"/>
      <c r="F298" s="1"/>
      <c r="G298" s="1"/>
      <c r="H298" s="1"/>
      <c r="I298" s="3"/>
      <c r="J298" s="4"/>
      <c r="K298" s="4"/>
    </row>
    <row r="299" spans="1:11">
      <c r="A299" s="35"/>
      <c r="B299" s="23"/>
      <c r="C299" s="7" t="s">
        <v>17</v>
      </c>
      <c r="D299" s="2"/>
      <c r="E299" s="1" t="s">
        <v>12</v>
      </c>
      <c r="F299" s="1" t="s">
        <v>12</v>
      </c>
      <c r="G299" s="1" t="s">
        <v>12</v>
      </c>
      <c r="H299" s="1"/>
      <c r="I299" s="3"/>
      <c r="J299" s="4" t="s">
        <v>12</v>
      </c>
      <c r="K299" s="4" t="s">
        <v>12</v>
      </c>
    </row>
    <row r="300" spans="1:11">
      <c r="A300" s="36"/>
      <c r="B300" s="24"/>
      <c r="C300" s="7" t="s">
        <v>18</v>
      </c>
      <c r="D300" s="2"/>
      <c r="E300" s="1" t="s">
        <v>12</v>
      </c>
      <c r="F300" s="1" t="s">
        <v>12</v>
      </c>
      <c r="G300" s="1" t="s">
        <v>12</v>
      </c>
      <c r="H300" s="1"/>
      <c r="I300" s="1"/>
      <c r="J300" s="4" t="s">
        <v>12</v>
      </c>
      <c r="K300" s="4" t="s">
        <v>12</v>
      </c>
    </row>
    <row r="301" spans="1:11" ht="15" customHeight="1">
      <c r="A301" s="22" t="s">
        <v>71</v>
      </c>
      <c r="B301" s="34" t="s">
        <v>40</v>
      </c>
      <c r="C301" s="6" t="s">
        <v>11</v>
      </c>
      <c r="D301" s="1">
        <f>D302+D304</f>
        <v>129152.3</v>
      </c>
      <c r="E301" s="1">
        <f t="shared" ref="E301:F301" si="81">E302</f>
        <v>94414.8</v>
      </c>
      <c r="F301" s="1">
        <f t="shared" si="81"/>
        <v>94414.7</v>
      </c>
      <c r="G301" s="1">
        <f>G302</f>
        <v>68217.051000000007</v>
      </c>
      <c r="H301" s="1">
        <f>H302</f>
        <v>68217.051000000007</v>
      </c>
      <c r="I301" s="4">
        <f>H301/D301</f>
        <v>0.52819075618475242</v>
      </c>
      <c r="J301" s="4">
        <f>G301/E301</f>
        <v>0.72252497489800338</v>
      </c>
      <c r="K301" s="4">
        <f>G301/F301</f>
        <v>0.72252574016546156</v>
      </c>
    </row>
    <row r="302" spans="1:11">
      <c r="A302" s="23"/>
      <c r="B302" s="35"/>
      <c r="C302" s="7" t="s">
        <v>13</v>
      </c>
      <c r="D302" s="2">
        <f>D309+D316</f>
        <v>94414.8</v>
      </c>
      <c r="E302" s="2">
        <f>E309+E316</f>
        <v>94414.8</v>
      </c>
      <c r="F302" s="2">
        <f>F309+F316</f>
        <v>94414.7</v>
      </c>
      <c r="G302" s="2">
        <f>G309+G316</f>
        <v>68217.051000000007</v>
      </c>
      <c r="H302" s="2">
        <f>H309+H316</f>
        <v>68217.051000000007</v>
      </c>
      <c r="I302" s="3">
        <f>H302/D302</f>
        <v>0.72252497489800338</v>
      </c>
      <c r="J302" s="3">
        <f>G302/E302</f>
        <v>0.72252497489800338</v>
      </c>
      <c r="K302" s="3">
        <f>G302/F302</f>
        <v>0.72252574016546156</v>
      </c>
    </row>
    <row r="303" spans="1:11" ht="15" customHeight="1">
      <c r="A303" s="23"/>
      <c r="B303" s="35"/>
      <c r="C303" s="7" t="s">
        <v>14</v>
      </c>
      <c r="D303" s="2"/>
      <c r="E303" s="19"/>
      <c r="F303" s="19"/>
      <c r="G303" s="2"/>
      <c r="H303" s="2"/>
      <c r="I303" s="3"/>
      <c r="J303" s="4"/>
      <c r="K303" s="4"/>
    </row>
    <row r="304" spans="1:11">
      <c r="A304" s="23"/>
      <c r="B304" s="35"/>
      <c r="C304" s="7" t="s">
        <v>15</v>
      </c>
      <c r="D304" s="2">
        <f>D322</f>
        <v>34737.5</v>
      </c>
      <c r="E304" s="2"/>
      <c r="F304" s="2"/>
      <c r="G304" s="2"/>
      <c r="H304" s="2"/>
      <c r="I304" s="3"/>
      <c r="J304" s="4"/>
      <c r="K304" s="4"/>
    </row>
    <row r="305" spans="1:11" ht="15" customHeight="1">
      <c r="A305" s="23"/>
      <c r="B305" s="35"/>
      <c r="C305" s="7" t="s">
        <v>16</v>
      </c>
      <c r="D305" s="1"/>
      <c r="E305" s="19"/>
      <c r="F305" s="19"/>
      <c r="G305" s="2"/>
      <c r="H305" s="2"/>
      <c r="I305" s="3"/>
      <c r="J305" s="4"/>
      <c r="K305" s="4"/>
    </row>
    <row r="306" spans="1:11">
      <c r="A306" s="23"/>
      <c r="B306" s="35"/>
      <c r="C306" s="7" t="s">
        <v>17</v>
      </c>
      <c r="D306" s="1"/>
      <c r="E306" s="1" t="s">
        <v>12</v>
      </c>
      <c r="F306" s="1" t="s">
        <v>12</v>
      </c>
      <c r="G306" s="1" t="s">
        <v>12</v>
      </c>
      <c r="H306" s="2"/>
      <c r="I306" s="3"/>
      <c r="J306" s="4" t="s">
        <v>12</v>
      </c>
      <c r="K306" s="4" t="s">
        <v>12</v>
      </c>
    </row>
    <row r="307" spans="1:11">
      <c r="A307" s="24"/>
      <c r="B307" s="35"/>
      <c r="C307" s="7" t="s">
        <v>18</v>
      </c>
      <c r="D307" s="1"/>
      <c r="E307" s="1" t="s">
        <v>12</v>
      </c>
      <c r="F307" s="1" t="s">
        <v>12</v>
      </c>
      <c r="G307" s="1" t="s">
        <v>12</v>
      </c>
      <c r="H307" s="2"/>
      <c r="I307" s="2"/>
      <c r="J307" s="4" t="s">
        <v>12</v>
      </c>
      <c r="K307" s="4" t="s">
        <v>12</v>
      </c>
    </row>
    <row r="308" spans="1:11" ht="15" customHeight="1">
      <c r="A308" s="22" t="s">
        <v>67</v>
      </c>
      <c r="B308" s="35"/>
      <c r="C308" s="6" t="s">
        <v>11</v>
      </c>
      <c r="D308" s="1">
        <f>D309</f>
        <v>66671.8</v>
      </c>
      <c r="E308" s="1">
        <f t="shared" ref="E308:F308" si="82">E309</f>
        <v>66671.8</v>
      </c>
      <c r="F308" s="1">
        <f t="shared" si="82"/>
        <v>66671.7</v>
      </c>
      <c r="G308" s="1">
        <f>G309</f>
        <v>66206.051000000007</v>
      </c>
      <c r="H308" s="1">
        <f>H309</f>
        <v>66206.051000000007</v>
      </c>
      <c r="I308" s="4">
        <f>H308/D308</f>
        <v>0.99301430289867687</v>
      </c>
      <c r="J308" s="4">
        <f>G308/E308</f>
        <v>0.99301430289867687</v>
      </c>
      <c r="K308" s="4">
        <f>G308/F308</f>
        <v>0.99301579230768089</v>
      </c>
    </row>
    <row r="309" spans="1:11">
      <c r="A309" s="23"/>
      <c r="B309" s="35"/>
      <c r="C309" s="7" t="s">
        <v>13</v>
      </c>
      <c r="D309" s="2">
        <v>66671.8</v>
      </c>
      <c r="E309" s="2">
        <v>66671.8</v>
      </c>
      <c r="F309" s="2">
        <v>66671.7</v>
      </c>
      <c r="G309" s="2">
        <v>66206.051000000007</v>
      </c>
      <c r="H309" s="2">
        <v>66206.051000000007</v>
      </c>
      <c r="I309" s="3">
        <f>H309/D309</f>
        <v>0.99301430289867687</v>
      </c>
      <c r="J309" s="3">
        <f>G309/E309</f>
        <v>0.99301430289867687</v>
      </c>
      <c r="K309" s="3">
        <f>G309/F309</f>
        <v>0.99301579230768089</v>
      </c>
    </row>
    <row r="310" spans="1:11" ht="15" customHeight="1">
      <c r="A310" s="23"/>
      <c r="B310" s="35"/>
      <c r="C310" s="7" t="s">
        <v>14</v>
      </c>
      <c r="D310" s="2"/>
      <c r="E310" s="2"/>
      <c r="F310" s="2"/>
      <c r="G310" s="2"/>
      <c r="H310" s="2"/>
      <c r="I310" s="3"/>
      <c r="J310" s="4"/>
      <c r="K310" s="4"/>
    </row>
    <row r="311" spans="1:11">
      <c r="A311" s="23"/>
      <c r="B311" s="35"/>
      <c r="C311" s="7" t="s">
        <v>15</v>
      </c>
      <c r="D311" s="2"/>
      <c r="E311" s="2"/>
      <c r="F311" s="2"/>
      <c r="G311" s="2"/>
      <c r="H311" s="2"/>
      <c r="I311" s="3"/>
      <c r="J311" s="4"/>
      <c r="K311" s="4"/>
    </row>
    <row r="312" spans="1:11" ht="15" customHeight="1">
      <c r="A312" s="23"/>
      <c r="B312" s="35"/>
      <c r="C312" s="7" t="s">
        <v>16</v>
      </c>
      <c r="D312" s="2"/>
      <c r="E312" s="2"/>
      <c r="F312" s="2"/>
      <c r="G312" s="2"/>
      <c r="H312" s="1"/>
      <c r="I312" s="3"/>
      <c r="J312" s="4"/>
      <c r="K312" s="4"/>
    </row>
    <row r="313" spans="1:11">
      <c r="A313" s="23"/>
      <c r="B313" s="35"/>
      <c r="C313" s="7" t="s">
        <v>17</v>
      </c>
      <c r="D313" s="2"/>
      <c r="E313" s="1" t="s">
        <v>12</v>
      </c>
      <c r="F313" s="1" t="s">
        <v>12</v>
      </c>
      <c r="G313" s="1" t="s">
        <v>12</v>
      </c>
      <c r="H313" s="1"/>
      <c r="I313" s="3"/>
      <c r="J313" s="4" t="s">
        <v>12</v>
      </c>
      <c r="K313" s="4" t="s">
        <v>12</v>
      </c>
    </row>
    <row r="314" spans="1:11">
      <c r="A314" s="24"/>
      <c r="B314" s="35"/>
      <c r="C314" s="7" t="s">
        <v>18</v>
      </c>
      <c r="D314" s="2"/>
      <c r="E314" s="1" t="s">
        <v>12</v>
      </c>
      <c r="F314" s="1" t="s">
        <v>12</v>
      </c>
      <c r="G314" s="1" t="s">
        <v>12</v>
      </c>
      <c r="H314" s="1"/>
      <c r="I314" s="1"/>
      <c r="J314" s="4" t="s">
        <v>12</v>
      </c>
      <c r="K314" s="4" t="s">
        <v>12</v>
      </c>
    </row>
    <row r="315" spans="1:11" ht="15" customHeight="1">
      <c r="A315" s="22" t="s">
        <v>68</v>
      </c>
      <c r="B315" s="35"/>
      <c r="C315" s="6" t="s">
        <v>11</v>
      </c>
      <c r="D315" s="1">
        <f>D316</f>
        <v>27743</v>
      </c>
      <c r="E315" s="1">
        <f t="shared" ref="E315:F315" si="83">E316</f>
        <v>27743</v>
      </c>
      <c r="F315" s="1">
        <f t="shared" si="83"/>
        <v>27743</v>
      </c>
      <c r="G315" s="1">
        <f>G316</f>
        <v>2011</v>
      </c>
      <c r="H315" s="1">
        <f>H316</f>
        <v>2011</v>
      </c>
      <c r="I315" s="4">
        <f>H315/D315</f>
        <v>7.2486753415275926E-2</v>
      </c>
      <c r="J315" s="4">
        <f>G315/E315</f>
        <v>7.2486753415275926E-2</v>
      </c>
      <c r="K315" s="4">
        <f>G315/F315</f>
        <v>7.2486753415275926E-2</v>
      </c>
    </row>
    <row r="316" spans="1:11">
      <c r="A316" s="23"/>
      <c r="B316" s="35"/>
      <c r="C316" s="7" t="s">
        <v>13</v>
      </c>
      <c r="D316" s="2">
        <v>27743</v>
      </c>
      <c r="E316" s="19">
        <v>27743</v>
      </c>
      <c r="F316" s="19">
        <v>27743</v>
      </c>
      <c r="G316" s="2">
        <v>2011</v>
      </c>
      <c r="H316" s="2">
        <v>2011</v>
      </c>
      <c r="I316" s="3">
        <f>H316/D316</f>
        <v>7.2486753415275926E-2</v>
      </c>
      <c r="J316" s="3">
        <f>G316/E316</f>
        <v>7.2486753415275926E-2</v>
      </c>
      <c r="K316" s="3">
        <f>G316/F316</f>
        <v>7.2486753415275926E-2</v>
      </c>
    </row>
    <row r="317" spans="1:11" ht="15" customHeight="1">
      <c r="A317" s="23"/>
      <c r="B317" s="35"/>
      <c r="C317" s="7" t="s">
        <v>14</v>
      </c>
      <c r="D317" s="2"/>
      <c r="E317" s="2"/>
      <c r="F317" s="2"/>
      <c r="G317" s="2"/>
      <c r="H317" s="1"/>
      <c r="I317" s="3"/>
      <c r="J317" s="4"/>
      <c r="K317" s="4"/>
    </row>
    <row r="318" spans="1:11">
      <c r="A318" s="23"/>
      <c r="B318" s="35"/>
      <c r="C318" s="7" t="s">
        <v>15</v>
      </c>
      <c r="D318" s="2"/>
      <c r="E318" s="2"/>
      <c r="F318" s="2"/>
      <c r="G318" s="2"/>
      <c r="H318" s="1"/>
      <c r="I318" s="3"/>
      <c r="J318" s="4"/>
      <c r="K318" s="4"/>
    </row>
    <row r="319" spans="1:11" ht="15" customHeight="1">
      <c r="A319" s="23"/>
      <c r="B319" s="35"/>
      <c r="C319" s="7" t="s">
        <v>16</v>
      </c>
      <c r="D319" s="2"/>
      <c r="E319" s="2"/>
      <c r="F319" s="2"/>
      <c r="G319" s="2"/>
      <c r="H319" s="1"/>
      <c r="I319" s="3"/>
      <c r="J319" s="4"/>
      <c r="K319" s="4"/>
    </row>
    <row r="320" spans="1:11">
      <c r="A320" s="23"/>
      <c r="B320" s="35"/>
      <c r="C320" s="7" t="s">
        <v>17</v>
      </c>
      <c r="D320" s="2"/>
      <c r="E320" s="1" t="s">
        <v>12</v>
      </c>
      <c r="F320" s="1" t="s">
        <v>12</v>
      </c>
      <c r="G320" s="1" t="s">
        <v>12</v>
      </c>
      <c r="H320" s="1"/>
      <c r="I320" s="3"/>
      <c r="J320" s="4" t="s">
        <v>12</v>
      </c>
      <c r="K320" s="4" t="s">
        <v>12</v>
      </c>
    </row>
    <row r="321" spans="1:11">
      <c r="A321" s="24"/>
      <c r="B321" s="35"/>
      <c r="C321" s="7" t="s">
        <v>18</v>
      </c>
      <c r="D321" s="2"/>
      <c r="E321" s="1" t="s">
        <v>12</v>
      </c>
      <c r="F321" s="1" t="s">
        <v>12</v>
      </c>
      <c r="G321" s="1" t="s">
        <v>12</v>
      </c>
      <c r="H321" s="1"/>
      <c r="I321" s="1"/>
      <c r="J321" s="4" t="s">
        <v>12</v>
      </c>
      <c r="K321" s="4" t="s">
        <v>12</v>
      </c>
    </row>
    <row r="322" spans="1:11">
      <c r="A322" s="22" t="s">
        <v>118</v>
      </c>
      <c r="B322" s="35"/>
      <c r="C322" s="6" t="s">
        <v>11</v>
      </c>
      <c r="D322" s="1">
        <f>D325</f>
        <v>34737.5</v>
      </c>
      <c r="E322" s="2"/>
      <c r="F322" s="2"/>
      <c r="G322" s="2"/>
      <c r="H322" s="1"/>
      <c r="I322" s="1"/>
      <c r="J322" s="1"/>
      <c r="K322" s="1"/>
    </row>
    <row r="323" spans="1:11">
      <c r="A323" s="23"/>
      <c r="B323" s="35"/>
      <c r="C323" s="7" t="s">
        <v>13</v>
      </c>
      <c r="D323" s="2"/>
      <c r="E323" s="2"/>
      <c r="F323" s="2"/>
      <c r="G323" s="2"/>
      <c r="H323" s="1"/>
      <c r="I323" s="1"/>
      <c r="J323" s="1"/>
      <c r="K323" s="1"/>
    </row>
    <row r="324" spans="1:11" ht="13.5" customHeight="1">
      <c r="A324" s="23"/>
      <c r="B324" s="35"/>
      <c r="C324" s="7" t="s">
        <v>14</v>
      </c>
      <c r="D324" s="2"/>
      <c r="E324" s="2"/>
      <c r="F324" s="2"/>
      <c r="G324" s="2"/>
      <c r="H324" s="1"/>
      <c r="I324" s="1"/>
      <c r="J324" s="1"/>
      <c r="K324" s="1"/>
    </row>
    <row r="325" spans="1:11">
      <c r="A325" s="23"/>
      <c r="B325" s="35"/>
      <c r="C325" s="7" t="s">
        <v>15</v>
      </c>
      <c r="D325" s="2">
        <v>34737.5</v>
      </c>
      <c r="E325" s="2"/>
      <c r="F325" s="2"/>
      <c r="G325" s="2"/>
      <c r="H325" s="1"/>
      <c r="I325" s="1"/>
      <c r="J325" s="1"/>
      <c r="K325" s="1"/>
    </row>
    <row r="326" spans="1:11" ht="15" customHeight="1">
      <c r="A326" s="23"/>
      <c r="B326" s="35"/>
      <c r="C326" s="7" t="s">
        <v>16</v>
      </c>
      <c r="D326" s="2"/>
      <c r="E326" s="2"/>
      <c r="F326" s="2"/>
      <c r="G326" s="2"/>
      <c r="H326" s="1"/>
      <c r="I326" s="1"/>
      <c r="J326" s="1"/>
      <c r="K326" s="1"/>
    </row>
    <row r="327" spans="1:11">
      <c r="A327" s="23"/>
      <c r="B327" s="35"/>
      <c r="C327" s="7" t="s">
        <v>17</v>
      </c>
      <c r="D327" s="2"/>
      <c r="E327" s="1" t="s">
        <v>12</v>
      </c>
      <c r="F327" s="1" t="s">
        <v>12</v>
      </c>
      <c r="G327" s="1" t="s">
        <v>12</v>
      </c>
      <c r="H327" s="1"/>
      <c r="I327" s="1"/>
      <c r="J327" s="4" t="s">
        <v>12</v>
      </c>
      <c r="K327" s="4" t="s">
        <v>12</v>
      </c>
    </row>
    <row r="328" spans="1:11">
      <c r="A328" s="24"/>
      <c r="B328" s="36"/>
      <c r="C328" s="7" t="s">
        <v>18</v>
      </c>
      <c r="D328" s="2"/>
      <c r="E328" s="1" t="s">
        <v>12</v>
      </c>
      <c r="F328" s="1" t="s">
        <v>12</v>
      </c>
      <c r="G328" s="1" t="s">
        <v>12</v>
      </c>
      <c r="H328" s="1"/>
      <c r="I328" s="1"/>
      <c r="J328" s="4" t="s">
        <v>12</v>
      </c>
      <c r="K328" s="4" t="s">
        <v>12</v>
      </c>
    </row>
    <row r="329" spans="1:11" ht="15" customHeight="1">
      <c r="A329" s="22" t="s">
        <v>70</v>
      </c>
      <c r="B329" s="34" t="s">
        <v>40</v>
      </c>
      <c r="C329" s="6" t="s">
        <v>11</v>
      </c>
      <c r="D329" s="1">
        <f>D330+D332</f>
        <v>4107655.1</v>
      </c>
      <c r="E329" s="1">
        <f>E330+E332</f>
        <v>4107655.1</v>
      </c>
      <c r="F329" s="1">
        <f t="shared" ref="F329" si="84">F330</f>
        <v>3885978.8000000003</v>
      </c>
      <c r="G329" s="1">
        <f>G330</f>
        <v>3128227.9889999991</v>
      </c>
      <c r="H329" s="1">
        <f>H330</f>
        <v>3123325.6709999996</v>
      </c>
      <c r="I329" s="4">
        <f>H329/D329</f>
        <v>0.7603670695234368</v>
      </c>
      <c r="J329" s="4">
        <f>G329/E329</f>
        <v>0.76156052853609812</v>
      </c>
      <c r="K329" s="4">
        <f>G329/F329</f>
        <v>0.80500387418479968</v>
      </c>
    </row>
    <row r="330" spans="1:11">
      <c r="A330" s="23"/>
      <c r="B330" s="35"/>
      <c r="C330" s="7" t="s">
        <v>13</v>
      </c>
      <c r="D330" s="2">
        <f>D344+D351+D358+D365+D379+D386+D393</f>
        <v>3990655.1</v>
      </c>
      <c r="E330" s="2">
        <f>E344+E351+E358+E365+E379+E386+E393</f>
        <v>3990655.1</v>
      </c>
      <c r="F330" s="2">
        <f>F344+F351+F358+F365+F379+F386+F393</f>
        <v>3885978.8000000003</v>
      </c>
      <c r="G330" s="2">
        <f>G344+G351+G358+G365+G379+G386+G393</f>
        <v>3128227.9889999991</v>
      </c>
      <c r="H330" s="2">
        <f>H344+H351+H358+H365+H379+H386+H393</f>
        <v>3123325.6709999996</v>
      </c>
      <c r="I330" s="3">
        <f>H330/D330</f>
        <v>0.78265988734531322</v>
      </c>
      <c r="J330" s="3">
        <f>G330/E330</f>
        <v>0.78388833677959269</v>
      </c>
      <c r="K330" s="3">
        <f>G330/F330</f>
        <v>0.80500387418479968</v>
      </c>
    </row>
    <row r="331" spans="1:11" ht="15" customHeight="1">
      <c r="A331" s="23"/>
      <c r="B331" s="35"/>
      <c r="C331" s="7" t="s">
        <v>14</v>
      </c>
      <c r="D331" s="2"/>
      <c r="E331" s="2"/>
      <c r="F331" s="19"/>
      <c r="G331" s="2"/>
      <c r="H331" s="1"/>
      <c r="I331" s="3"/>
      <c r="J331" s="4"/>
      <c r="K331" s="4"/>
    </row>
    <row r="332" spans="1:11">
      <c r="A332" s="23"/>
      <c r="B332" s="35"/>
      <c r="C332" s="7" t="s">
        <v>15</v>
      </c>
      <c r="D332" s="2">
        <f>D339+D374</f>
        <v>117000</v>
      </c>
      <c r="E332" s="2">
        <f>E339+E374</f>
        <v>117000</v>
      </c>
      <c r="F332" s="19"/>
      <c r="G332" s="2"/>
      <c r="H332" s="1"/>
      <c r="I332" s="3">
        <f>H332/D332</f>
        <v>0</v>
      </c>
      <c r="J332" s="3">
        <f t="shared" ref="J332" si="85">I332/E332</f>
        <v>0</v>
      </c>
      <c r="K332" s="4"/>
    </row>
    <row r="333" spans="1:11" ht="15" customHeight="1">
      <c r="A333" s="23"/>
      <c r="B333" s="35"/>
      <c r="C333" s="7" t="s">
        <v>16</v>
      </c>
      <c r="D333" s="2"/>
      <c r="E333" s="20"/>
      <c r="F333" s="20"/>
      <c r="G333" s="2"/>
      <c r="H333" s="1"/>
      <c r="I333" s="3"/>
      <c r="J333" s="4"/>
      <c r="K333" s="4"/>
    </row>
    <row r="334" spans="1:11">
      <c r="A334" s="23"/>
      <c r="B334" s="35"/>
      <c r="C334" s="7" t="s">
        <v>17</v>
      </c>
      <c r="D334" s="2"/>
      <c r="E334" s="1" t="s">
        <v>12</v>
      </c>
      <c r="F334" s="1" t="s">
        <v>12</v>
      </c>
      <c r="G334" s="1" t="s">
        <v>12</v>
      </c>
      <c r="H334" s="1"/>
      <c r="I334" s="3"/>
      <c r="J334" s="4" t="s">
        <v>12</v>
      </c>
      <c r="K334" s="4" t="s">
        <v>12</v>
      </c>
    </row>
    <row r="335" spans="1:11">
      <c r="A335" s="24"/>
      <c r="B335" s="35"/>
      <c r="C335" s="7" t="s">
        <v>18</v>
      </c>
      <c r="D335" s="2"/>
      <c r="E335" s="1" t="s">
        <v>12</v>
      </c>
      <c r="F335" s="1" t="s">
        <v>12</v>
      </c>
      <c r="G335" s="1" t="s">
        <v>12</v>
      </c>
      <c r="H335" s="1"/>
      <c r="I335" s="1"/>
      <c r="J335" s="4" t="s">
        <v>12</v>
      </c>
      <c r="K335" s="4" t="s">
        <v>12</v>
      </c>
    </row>
    <row r="336" spans="1:11" ht="15" customHeight="1">
      <c r="A336" s="22" t="s">
        <v>86</v>
      </c>
      <c r="B336" s="35"/>
      <c r="C336" s="6" t="s">
        <v>11</v>
      </c>
      <c r="D336" s="1">
        <f>D339</f>
        <v>103223.8</v>
      </c>
      <c r="E336" s="1">
        <f>E339</f>
        <v>103223.8</v>
      </c>
      <c r="F336" s="1">
        <f t="shared" ref="F336:H336" si="86">F337</f>
        <v>0</v>
      </c>
      <c r="G336" s="1">
        <f t="shared" si="86"/>
        <v>0</v>
      </c>
      <c r="H336" s="1">
        <f t="shared" si="86"/>
        <v>0</v>
      </c>
      <c r="I336" s="4">
        <f>H336/D336</f>
        <v>0</v>
      </c>
      <c r="J336" s="4">
        <f>G336/E336</f>
        <v>0</v>
      </c>
      <c r="K336" s="4"/>
    </row>
    <row r="337" spans="1:11">
      <c r="A337" s="23"/>
      <c r="B337" s="35"/>
      <c r="C337" s="7" t="s">
        <v>13</v>
      </c>
      <c r="D337" s="2"/>
      <c r="E337" s="2"/>
      <c r="F337" s="2"/>
      <c r="G337" s="2"/>
      <c r="H337" s="2"/>
      <c r="I337" s="3"/>
      <c r="J337" s="3"/>
      <c r="K337" s="3"/>
    </row>
    <row r="338" spans="1:11" ht="24">
      <c r="A338" s="23"/>
      <c r="B338" s="35"/>
      <c r="C338" s="7" t="s">
        <v>14</v>
      </c>
      <c r="D338" s="2"/>
      <c r="E338" s="2"/>
      <c r="F338" s="2"/>
      <c r="G338" s="2"/>
      <c r="H338" s="2"/>
      <c r="I338" s="2"/>
      <c r="J338" s="2"/>
      <c r="K338" s="2"/>
    </row>
    <row r="339" spans="1:11">
      <c r="A339" s="23"/>
      <c r="B339" s="35"/>
      <c r="C339" s="7" t="s">
        <v>15</v>
      </c>
      <c r="D339" s="2">
        <v>103223.8</v>
      </c>
      <c r="E339" s="2">
        <v>103223.8</v>
      </c>
      <c r="F339" s="2"/>
      <c r="G339" s="2"/>
      <c r="H339" s="2"/>
      <c r="I339" s="3">
        <f>H339/D339</f>
        <v>0</v>
      </c>
      <c r="J339" s="3">
        <f t="shared" ref="J339" si="87">I339/E339</f>
        <v>0</v>
      </c>
      <c r="K339" s="3"/>
    </row>
    <row r="340" spans="1:11" ht="24">
      <c r="A340" s="23"/>
      <c r="B340" s="35"/>
      <c r="C340" s="7" t="s">
        <v>16</v>
      </c>
      <c r="D340" s="2"/>
      <c r="E340" s="2"/>
      <c r="F340" s="2"/>
      <c r="G340" s="2"/>
      <c r="H340" s="2"/>
      <c r="I340" s="2"/>
      <c r="J340" s="2"/>
      <c r="K340" s="2"/>
    </row>
    <row r="341" spans="1:11">
      <c r="A341" s="23"/>
      <c r="B341" s="35"/>
      <c r="C341" s="7" t="s">
        <v>17</v>
      </c>
      <c r="D341" s="2"/>
      <c r="E341" s="1" t="s">
        <v>12</v>
      </c>
      <c r="F341" s="1" t="s">
        <v>12</v>
      </c>
      <c r="G341" s="1" t="s">
        <v>12</v>
      </c>
      <c r="H341" s="1"/>
      <c r="I341" s="1"/>
      <c r="J341" s="4" t="s">
        <v>12</v>
      </c>
      <c r="K341" s="4" t="s">
        <v>12</v>
      </c>
    </row>
    <row r="342" spans="1:11">
      <c r="A342" s="24"/>
      <c r="B342" s="35"/>
      <c r="C342" s="7" t="s">
        <v>18</v>
      </c>
      <c r="D342" s="2"/>
      <c r="E342" s="1" t="s">
        <v>12</v>
      </c>
      <c r="F342" s="1" t="s">
        <v>12</v>
      </c>
      <c r="G342" s="1" t="s">
        <v>12</v>
      </c>
      <c r="H342" s="1"/>
      <c r="I342" s="1"/>
      <c r="J342" s="4" t="s">
        <v>12</v>
      </c>
      <c r="K342" s="4" t="s">
        <v>12</v>
      </c>
    </row>
    <row r="343" spans="1:11" ht="15" customHeight="1">
      <c r="A343" s="22" t="s">
        <v>87</v>
      </c>
      <c r="B343" s="35"/>
      <c r="C343" s="6" t="s">
        <v>11</v>
      </c>
      <c r="D343" s="1">
        <f>D344</f>
        <v>82266.8</v>
      </c>
      <c r="E343" s="1">
        <f t="shared" ref="E343:H343" si="88">E344</f>
        <v>82266.8</v>
      </c>
      <c r="F343" s="1">
        <f t="shared" si="88"/>
        <v>82266.8</v>
      </c>
      <c r="G343" s="1">
        <f t="shared" si="88"/>
        <v>60314.567000000003</v>
      </c>
      <c r="H343" s="1">
        <f t="shared" si="88"/>
        <v>60314.567000000003</v>
      </c>
      <c r="I343" s="4">
        <f>H343/D343</f>
        <v>0.73315805403881029</v>
      </c>
      <c r="J343" s="4">
        <f>G343/E343</f>
        <v>0.73315805403881029</v>
      </c>
      <c r="K343" s="4">
        <f>G343/F343</f>
        <v>0.73315805403881029</v>
      </c>
    </row>
    <row r="344" spans="1:11">
      <c r="A344" s="23"/>
      <c r="B344" s="35"/>
      <c r="C344" s="7" t="s">
        <v>13</v>
      </c>
      <c r="D344" s="2">
        <v>82266.8</v>
      </c>
      <c r="E344" s="2">
        <v>82266.8</v>
      </c>
      <c r="F344" s="2">
        <v>82266.8</v>
      </c>
      <c r="G344" s="2">
        <v>60314.567000000003</v>
      </c>
      <c r="H344" s="2">
        <v>60314.567000000003</v>
      </c>
      <c r="I344" s="3">
        <f>H344/D344</f>
        <v>0.73315805403881029</v>
      </c>
      <c r="J344" s="3">
        <f>G344/E344</f>
        <v>0.73315805403881029</v>
      </c>
      <c r="K344" s="3">
        <f>G344/F344</f>
        <v>0.73315805403881029</v>
      </c>
    </row>
    <row r="345" spans="1:11" ht="24">
      <c r="A345" s="23"/>
      <c r="B345" s="35"/>
      <c r="C345" s="7" t="s">
        <v>14</v>
      </c>
      <c r="D345" s="2"/>
      <c r="E345" s="2"/>
      <c r="F345" s="2"/>
      <c r="G345" s="2"/>
      <c r="H345" s="2"/>
      <c r="I345" s="2"/>
      <c r="J345" s="2"/>
      <c r="K345" s="2"/>
    </row>
    <row r="346" spans="1:11">
      <c r="A346" s="23"/>
      <c r="B346" s="35"/>
      <c r="C346" s="7" t="s">
        <v>15</v>
      </c>
      <c r="D346" s="2"/>
      <c r="E346" s="2"/>
      <c r="F346" s="2"/>
      <c r="G346" s="2"/>
      <c r="H346" s="2"/>
      <c r="I346" s="2"/>
      <c r="J346" s="2"/>
      <c r="K346" s="2"/>
    </row>
    <row r="347" spans="1:11" ht="24">
      <c r="A347" s="23"/>
      <c r="B347" s="35"/>
      <c r="C347" s="7" t="s">
        <v>16</v>
      </c>
      <c r="D347" s="2"/>
      <c r="E347" s="2"/>
      <c r="F347" s="2"/>
      <c r="G347" s="2"/>
      <c r="H347" s="2"/>
      <c r="I347" s="2"/>
      <c r="J347" s="2"/>
      <c r="K347" s="2"/>
    </row>
    <row r="348" spans="1:11">
      <c r="A348" s="23"/>
      <c r="B348" s="35"/>
      <c r="C348" s="7" t="s">
        <v>17</v>
      </c>
      <c r="D348" s="2"/>
      <c r="E348" s="1" t="s">
        <v>12</v>
      </c>
      <c r="F348" s="1" t="s">
        <v>12</v>
      </c>
      <c r="G348" s="1" t="s">
        <v>12</v>
      </c>
      <c r="H348" s="1"/>
      <c r="I348" s="1"/>
      <c r="J348" s="4" t="s">
        <v>12</v>
      </c>
      <c r="K348" s="4" t="s">
        <v>12</v>
      </c>
    </row>
    <row r="349" spans="1:11">
      <c r="A349" s="24"/>
      <c r="B349" s="35"/>
      <c r="C349" s="7" t="s">
        <v>18</v>
      </c>
      <c r="D349" s="2"/>
      <c r="E349" s="1" t="s">
        <v>12</v>
      </c>
      <c r="F349" s="1" t="s">
        <v>12</v>
      </c>
      <c r="G349" s="1" t="s">
        <v>12</v>
      </c>
      <c r="H349" s="1"/>
      <c r="I349" s="1"/>
      <c r="J349" s="4" t="s">
        <v>12</v>
      </c>
      <c r="K349" s="4" t="s">
        <v>12</v>
      </c>
    </row>
    <row r="350" spans="1:11" ht="15" customHeight="1">
      <c r="A350" s="22" t="s">
        <v>88</v>
      </c>
      <c r="B350" s="35"/>
      <c r="C350" s="6" t="s">
        <v>11</v>
      </c>
      <c r="D350" s="1">
        <f>D351</f>
        <v>3462780.2</v>
      </c>
      <c r="E350" s="1">
        <f t="shared" ref="E350:H350" si="89">E351</f>
        <v>3462780.2</v>
      </c>
      <c r="F350" s="1">
        <f t="shared" si="89"/>
        <v>3364621</v>
      </c>
      <c r="G350" s="1">
        <f t="shared" si="89"/>
        <v>2937630.7119999998</v>
      </c>
      <c r="H350" s="1">
        <f t="shared" si="89"/>
        <v>2931564.9550000001</v>
      </c>
      <c r="I350" s="4">
        <f>H350/D350</f>
        <v>0.84659284900612519</v>
      </c>
      <c r="J350" s="4">
        <f>G350/E350</f>
        <v>0.84834455042800572</v>
      </c>
      <c r="K350" s="4">
        <f>G350/F350</f>
        <v>0.87309409053798326</v>
      </c>
    </row>
    <row r="351" spans="1:11">
      <c r="A351" s="23"/>
      <c r="B351" s="35"/>
      <c r="C351" s="7" t="s">
        <v>13</v>
      </c>
      <c r="D351" s="2">
        <v>3462780.2</v>
      </c>
      <c r="E351" s="2">
        <v>3462780.2</v>
      </c>
      <c r="F351" s="2">
        <v>3364621</v>
      </c>
      <c r="G351" s="2">
        <v>2937630.7119999998</v>
      </c>
      <c r="H351" s="2">
        <v>2931564.9550000001</v>
      </c>
      <c r="I351" s="3">
        <f>H351/D351</f>
        <v>0.84659284900612519</v>
      </c>
      <c r="J351" s="3">
        <f>G351/E351</f>
        <v>0.84834455042800572</v>
      </c>
      <c r="K351" s="3">
        <f>G351/F351</f>
        <v>0.87309409053798326</v>
      </c>
    </row>
    <row r="352" spans="1:11" ht="24">
      <c r="A352" s="23"/>
      <c r="B352" s="35"/>
      <c r="C352" s="7" t="s">
        <v>14</v>
      </c>
      <c r="D352" s="2"/>
      <c r="E352" s="2"/>
      <c r="F352" s="2"/>
      <c r="G352" s="2"/>
      <c r="H352" s="2"/>
      <c r="I352" s="2"/>
      <c r="J352" s="2"/>
      <c r="K352" s="2"/>
    </row>
    <row r="353" spans="1:11">
      <c r="A353" s="23"/>
      <c r="B353" s="35"/>
      <c r="C353" s="7" t="s">
        <v>15</v>
      </c>
      <c r="D353" s="2"/>
      <c r="E353" s="2"/>
      <c r="F353" s="2"/>
      <c r="G353" s="2"/>
      <c r="H353" s="2"/>
      <c r="I353" s="2"/>
      <c r="J353" s="2"/>
      <c r="K353" s="2"/>
    </row>
    <row r="354" spans="1:11" ht="24">
      <c r="A354" s="23"/>
      <c r="B354" s="35"/>
      <c r="C354" s="7" t="s">
        <v>16</v>
      </c>
      <c r="D354" s="2"/>
      <c r="E354" s="2"/>
      <c r="F354" s="2"/>
      <c r="G354" s="2"/>
      <c r="H354" s="2"/>
      <c r="I354" s="2"/>
      <c r="J354" s="2"/>
      <c r="K354" s="2"/>
    </row>
    <row r="355" spans="1:11">
      <c r="A355" s="23"/>
      <c r="B355" s="35"/>
      <c r="C355" s="7" t="s">
        <v>17</v>
      </c>
      <c r="D355" s="2"/>
      <c r="E355" s="1" t="s">
        <v>12</v>
      </c>
      <c r="F355" s="1" t="s">
        <v>12</v>
      </c>
      <c r="G355" s="1" t="s">
        <v>12</v>
      </c>
      <c r="H355" s="1"/>
      <c r="I355" s="1"/>
      <c r="J355" s="4" t="s">
        <v>12</v>
      </c>
      <c r="K355" s="4" t="s">
        <v>12</v>
      </c>
    </row>
    <row r="356" spans="1:11">
      <c r="A356" s="24"/>
      <c r="B356" s="35"/>
      <c r="C356" s="7" t="s">
        <v>18</v>
      </c>
      <c r="D356" s="2"/>
      <c r="E356" s="1" t="s">
        <v>12</v>
      </c>
      <c r="F356" s="1" t="s">
        <v>12</v>
      </c>
      <c r="G356" s="1" t="s">
        <v>12</v>
      </c>
      <c r="H356" s="1"/>
      <c r="I356" s="1"/>
      <c r="J356" s="4" t="s">
        <v>12</v>
      </c>
      <c r="K356" s="4" t="s">
        <v>12</v>
      </c>
    </row>
    <row r="357" spans="1:11" ht="15" customHeight="1">
      <c r="A357" s="22" t="s">
        <v>89</v>
      </c>
      <c r="B357" s="35"/>
      <c r="C357" s="6" t="s">
        <v>11</v>
      </c>
      <c r="D357" s="1">
        <f>D358</f>
        <v>63028.6</v>
      </c>
      <c r="E357" s="1">
        <f t="shared" ref="E357:H357" si="90">E358</f>
        <v>63028.6</v>
      </c>
      <c r="F357" s="1">
        <f t="shared" si="90"/>
        <v>63028.6</v>
      </c>
      <c r="G357" s="1">
        <f t="shared" si="90"/>
        <v>47799.974000000002</v>
      </c>
      <c r="H357" s="1">
        <f t="shared" si="90"/>
        <v>47799.974000000002</v>
      </c>
      <c r="I357" s="4">
        <f>H357/D357</f>
        <v>0.75838546310722443</v>
      </c>
      <c r="J357" s="4">
        <f>G357/E357</f>
        <v>0.75838546310722443</v>
      </c>
      <c r="K357" s="4">
        <f>G357/F357</f>
        <v>0.75838546310722443</v>
      </c>
    </row>
    <row r="358" spans="1:11">
      <c r="A358" s="23"/>
      <c r="B358" s="35"/>
      <c r="C358" s="7" t="s">
        <v>13</v>
      </c>
      <c r="D358" s="2">
        <v>63028.6</v>
      </c>
      <c r="E358" s="2">
        <v>63028.6</v>
      </c>
      <c r="F358" s="2">
        <v>63028.6</v>
      </c>
      <c r="G358" s="2">
        <v>47799.974000000002</v>
      </c>
      <c r="H358" s="2">
        <v>47799.974000000002</v>
      </c>
      <c r="I358" s="3">
        <f>H358/D358</f>
        <v>0.75838546310722443</v>
      </c>
      <c r="J358" s="3">
        <f>G358/E358</f>
        <v>0.75838546310722443</v>
      </c>
      <c r="K358" s="3">
        <f>G358/F358</f>
        <v>0.75838546310722443</v>
      </c>
    </row>
    <row r="359" spans="1:11" ht="24">
      <c r="A359" s="23"/>
      <c r="B359" s="35"/>
      <c r="C359" s="7" t="s">
        <v>14</v>
      </c>
      <c r="D359" s="2"/>
      <c r="E359" s="2"/>
      <c r="F359" s="2"/>
      <c r="G359" s="2"/>
      <c r="H359" s="2"/>
      <c r="I359" s="2"/>
      <c r="J359" s="2"/>
      <c r="K359" s="2"/>
    </row>
    <row r="360" spans="1:11">
      <c r="A360" s="23"/>
      <c r="B360" s="35"/>
      <c r="C360" s="7" t="s">
        <v>15</v>
      </c>
      <c r="D360" s="2"/>
      <c r="E360" s="2"/>
      <c r="F360" s="2"/>
      <c r="G360" s="2"/>
      <c r="H360" s="2"/>
      <c r="I360" s="2"/>
      <c r="J360" s="2"/>
      <c r="K360" s="2"/>
    </row>
    <row r="361" spans="1:11" ht="24">
      <c r="A361" s="23"/>
      <c r="B361" s="35"/>
      <c r="C361" s="7" t="s">
        <v>16</v>
      </c>
      <c r="D361" s="2"/>
      <c r="E361" s="2"/>
      <c r="F361" s="2"/>
      <c r="G361" s="2"/>
      <c r="H361" s="2"/>
      <c r="I361" s="2"/>
      <c r="J361" s="2"/>
      <c r="K361" s="2"/>
    </row>
    <row r="362" spans="1:11">
      <c r="A362" s="23"/>
      <c r="B362" s="35"/>
      <c r="C362" s="7" t="s">
        <v>17</v>
      </c>
      <c r="D362" s="2"/>
      <c r="E362" s="1" t="s">
        <v>12</v>
      </c>
      <c r="F362" s="1" t="s">
        <v>12</v>
      </c>
      <c r="G362" s="1" t="s">
        <v>12</v>
      </c>
      <c r="H362" s="1"/>
      <c r="I362" s="1"/>
      <c r="J362" s="4" t="s">
        <v>12</v>
      </c>
      <c r="K362" s="4" t="s">
        <v>12</v>
      </c>
    </row>
    <row r="363" spans="1:11">
      <c r="A363" s="24"/>
      <c r="B363" s="35"/>
      <c r="C363" s="7" t="s">
        <v>18</v>
      </c>
      <c r="D363" s="2"/>
      <c r="E363" s="1" t="s">
        <v>12</v>
      </c>
      <c r="F363" s="1" t="s">
        <v>12</v>
      </c>
      <c r="G363" s="1" t="s">
        <v>12</v>
      </c>
      <c r="H363" s="1"/>
      <c r="I363" s="1"/>
      <c r="J363" s="4" t="s">
        <v>12</v>
      </c>
      <c r="K363" s="4" t="s">
        <v>12</v>
      </c>
    </row>
    <row r="364" spans="1:11" ht="15" customHeight="1">
      <c r="A364" s="22" t="s">
        <v>90</v>
      </c>
      <c r="B364" s="35"/>
      <c r="C364" s="6" t="s">
        <v>11</v>
      </c>
      <c r="D364" s="1">
        <f>D365</f>
        <v>16080.3</v>
      </c>
      <c r="E364" s="1">
        <f t="shared" ref="E364:H364" si="91">E365</f>
        <v>16080.3</v>
      </c>
      <c r="F364" s="1">
        <f t="shared" si="91"/>
        <v>16080.2</v>
      </c>
      <c r="G364" s="1">
        <f t="shared" si="91"/>
        <v>8980.8970000000008</v>
      </c>
      <c r="H364" s="1">
        <f t="shared" si="91"/>
        <v>10158.027</v>
      </c>
      <c r="I364" s="4">
        <f>H364/D364</f>
        <v>0.63170631144941325</v>
      </c>
      <c r="J364" s="4">
        <f>G364/E364</f>
        <v>0.55850307519138331</v>
      </c>
      <c r="K364" s="4">
        <f>G364/F364</f>
        <v>0.55850654842601466</v>
      </c>
    </row>
    <row r="365" spans="1:11">
      <c r="A365" s="23"/>
      <c r="B365" s="35"/>
      <c r="C365" s="7" t="s">
        <v>13</v>
      </c>
      <c r="D365" s="2">
        <v>16080.3</v>
      </c>
      <c r="E365" s="2">
        <v>16080.3</v>
      </c>
      <c r="F365" s="2">
        <v>16080.2</v>
      </c>
      <c r="G365" s="2">
        <v>8980.8970000000008</v>
      </c>
      <c r="H365" s="2">
        <v>10158.027</v>
      </c>
      <c r="I365" s="3">
        <f>H365/D365</f>
        <v>0.63170631144941325</v>
      </c>
      <c r="J365" s="3">
        <f>G365/E365</f>
        <v>0.55850307519138331</v>
      </c>
      <c r="K365" s="3">
        <f>G365/F365</f>
        <v>0.55850654842601466</v>
      </c>
    </row>
    <row r="366" spans="1:11" ht="24">
      <c r="A366" s="23"/>
      <c r="B366" s="35"/>
      <c r="C366" s="7" t="s">
        <v>14</v>
      </c>
      <c r="D366" s="2"/>
      <c r="E366" s="2"/>
      <c r="F366" s="2"/>
      <c r="G366" s="2"/>
      <c r="H366" s="2"/>
      <c r="I366" s="2"/>
      <c r="J366" s="2"/>
      <c r="K366" s="2"/>
    </row>
    <row r="367" spans="1:11">
      <c r="A367" s="23"/>
      <c r="B367" s="35"/>
      <c r="C367" s="7" t="s">
        <v>15</v>
      </c>
      <c r="D367" s="2"/>
      <c r="E367" s="2"/>
      <c r="F367" s="2"/>
      <c r="G367" s="2"/>
      <c r="H367" s="2"/>
      <c r="I367" s="2"/>
      <c r="J367" s="2"/>
      <c r="K367" s="2"/>
    </row>
    <row r="368" spans="1:11" ht="24">
      <c r="A368" s="23"/>
      <c r="B368" s="35"/>
      <c r="C368" s="7" t="s">
        <v>16</v>
      </c>
      <c r="D368" s="2"/>
      <c r="E368" s="2"/>
      <c r="F368" s="2"/>
      <c r="G368" s="2"/>
      <c r="H368" s="2"/>
      <c r="I368" s="2"/>
      <c r="J368" s="2"/>
      <c r="K368" s="2"/>
    </row>
    <row r="369" spans="1:11">
      <c r="A369" s="23"/>
      <c r="B369" s="35"/>
      <c r="C369" s="7" t="s">
        <v>17</v>
      </c>
      <c r="D369" s="2"/>
      <c r="E369" s="1" t="s">
        <v>12</v>
      </c>
      <c r="F369" s="1" t="s">
        <v>12</v>
      </c>
      <c r="G369" s="1" t="s">
        <v>12</v>
      </c>
      <c r="H369" s="1"/>
      <c r="I369" s="1"/>
      <c r="J369" s="4" t="s">
        <v>12</v>
      </c>
      <c r="K369" s="4" t="s">
        <v>12</v>
      </c>
    </row>
    <row r="370" spans="1:11">
      <c r="A370" s="24"/>
      <c r="B370" s="35"/>
      <c r="C370" s="7" t="s">
        <v>18</v>
      </c>
      <c r="D370" s="2"/>
      <c r="E370" s="1" t="s">
        <v>12</v>
      </c>
      <c r="F370" s="1" t="s">
        <v>12</v>
      </c>
      <c r="G370" s="1" t="s">
        <v>12</v>
      </c>
      <c r="H370" s="1"/>
      <c r="I370" s="1"/>
      <c r="J370" s="4" t="s">
        <v>12</v>
      </c>
      <c r="K370" s="4" t="s">
        <v>12</v>
      </c>
    </row>
    <row r="371" spans="1:11">
      <c r="A371" s="22" t="s">
        <v>119</v>
      </c>
      <c r="B371" s="35"/>
      <c r="C371" s="6" t="s">
        <v>11</v>
      </c>
      <c r="D371" s="1">
        <f>D374</f>
        <v>13776.2</v>
      </c>
      <c r="E371" s="1">
        <f>E374</f>
        <v>13776.2</v>
      </c>
      <c r="F371" s="2"/>
      <c r="G371" s="2"/>
      <c r="H371" s="2"/>
      <c r="I371" s="4">
        <f>H371/D371</f>
        <v>0</v>
      </c>
      <c r="J371" s="4">
        <f>G371/E371</f>
        <v>0</v>
      </c>
      <c r="K371" s="4"/>
    </row>
    <row r="372" spans="1:11">
      <c r="A372" s="23"/>
      <c r="B372" s="35"/>
      <c r="C372" s="7" t="s">
        <v>13</v>
      </c>
      <c r="D372" s="2"/>
      <c r="E372" s="2"/>
      <c r="F372" s="2"/>
      <c r="G372" s="2"/>
      <c r="H372" s="2"/>
      <c r="I372" s="2"/>
      <c r="J372" s="2"/>
      <c r="K372" s="2"/>
    </row>
    <row r="373" spans="1:11" ht="13.5" customHeight="1">
      <c r="A373" s="23"/>
      <c r="B373" s="35"/>
      <c r="C373" s="7" t="s">
        <v>14</v>
      </c>
      <c r="D373" s="2"/>
      <c r="E373" s="2"/>
      <c r="F373" s="2"/>
      <c r="G373" s="2"/>
      <c r="H373" s="2"/>
      <c r="I373" s="2"/>
      <c r="J373" s="2"/>
      <c r="K373" s="2"/>
    </row>
    <row r="374" spans="1:11">
      <c r="A374" s="23"/>
      <c r="B374" s="35"/>
      <c r="C374" s="7" t="s">
        <v>15</v>
      </c>
      <c r="D374" s="2">
        <v>13776.2</v>
      </c>
      <c r="E374" s="2">
        <v>13776.2</v>
      </c>
      <c r="F374" s="2"/>
      <c r="G374" s="2"/>
      <c r="H374" s="2"/>
      <c r="I374" s="3">
        <f>H374/D374</f>
        <v>0</v>
      </c>
      <c r="J374" s="3">
        <f>G374/E374</f>
        <v>0</v>
      </c>
      <c r="K374" s="2"/>
    </row>
    <row r="375" spans="1:11" ht="15.75" customHeight="1">
      <c r="A375" s="23"/>
      <c r="B375" s="35"/>
      <c r="C375" s="7" t="s">
        <v>16</v>
      </c>
      <c r="D375" s="2"/>
      <c r="E375" s="2"/>
      <c r="F375" s="2"/>
      <c r="G375" s="2"/>
      <c r="H375" s="2"/>
      <c r="I375" s="2"/>
      <c r="J375" s="2"/>
      <c r="K375" s="2"/>
    </row>
    <row r="376" spans="1:11">
      <c r="A376" s="23"/>
      <c r="B376" s="35"/>
      <c r="C376" s="7" t="s">
        <v>17</v>
      </c>
      <c r="D376" s="2"/>
      <c r="E376" s="1" t="s">
        <v>12</v>
      </c>
      <c r="F376" s="1" t="s">
        <v>12</v>
      </c>
      <c r="G376" s="1" t="s">
        <v>12</v>
      </c>
      <c r="H376" s="1"/>
      <c r="I376" s="1"/>
      <c r="J376" s="1" t="s">
        <v>12</v>
      </c>
      <c r="K376" s="1" t="s">
        <v>12</v>
      </c>
    </row>
    <row r="377" spans="1:11">
      <c r="A377" s="24"/>
      <c r="B377" s="35"/>
      <c r="C377" s="7" t="s">
        <v>18</v>
      </c>
      <c r="D377" s="2"/>
      <c r="E377" s="1" t="s">
        <v>12</v>
      </c>
      <c r="F377" s="1" t="s">
        <v>12</v>
      </c>
      <c r="G377" s="1" t="s">
        <v>12</v>
      </c>
      <c r="H377" s="1"/>
      <c r="I377" s="1"/>
      <c r="J377" s="1" t="s">
        <v>12</v>
      </c>
      <c r="K377" s="1" t="s">
        <v>12</v>
      </c>
    </row>
    <row r="378" spans="1:11">
      <c r="A378" s="22" t="s">
        <v>120</v>
      </c>
      <c r="B378" s="35"/>
      <c r="C378" s="6" t="s">
        <v>11</v>
      </c>
      <c r="D378" s="1">
        <f>D379</f>
        <v>1905.5</v>
      </c>
      <c r="E378" s="1">
        <f t="shared" ref="E378:H378" si="92">E379</f>
        <v>1905.5</v>
      </c>
      <c r="F378" s="1">
        <f t="shared" si="92"/>
        <v>1905.5</v>
      </c>
      <c r="G378" s="1">
        <f t="shared" si="92"/>
        <v>1839.7750000000001</v>
      </c>
      <c r="H378" s="1">
        <f t="shared" si="92"/>
        <v>1827.663</v>
      </c>
      <c r="I378" s="4">
        <f>H378/D378</f>
        <v>0.95915140383101549</v>
      </c>
      <c r="J378" s="4">
        <f>G378/E378</f>
        <v>0.9655077407504592</v>
      </c>
      <c r="K378" s="4">
        <f>G378/F378</f>
        <v>0.9655077407504592</v>
      </c>
    </row>
    <row r="379" spans="1:11">
      <c r="A379" s="23"/>
      <c r="B379" s="35"/>
      <c r="C379" s="7" t="s">
        <v>13</v>
      </c>
      <c r="D379" s="2">
        <v>1905.5</v>
      </c>
      <c r="E379" s="2">
        <v>1905.5</v>
      </c>
      <c r="F379" s="2">
        <v>1905.5</v>
      </c>
      <c r="G379" s="2">
        <v>1839.7750000000001</v>
      </c>
      <c r="H379" s="2">
        <v>1827.663</v>
      </c>
      <c r="I379" s="3">
        <f>H379/D379</f>
        <v>0.95915140383101549</v>
      </c>
      <c r="J379" s="3">
        <f>G379/E379</f>
        <v>0.9655077407504592</v>
      </c>
      <c r="K379" s="3">
        <f>G379/F379</f>
        <v>0.9655077407504592</v>
      </c>
    </row>
    <row r="380" spans="1:11" ht="15" customHeight="1">
      <c r="A380" s="23"/>
      <c r="B380" s="35"/>
      <c r="C380" s="7" t="s">
        <v>14</v>
      </c>
      <c r="D380" s="2"/>
      <c r="E380" s="2"/>
      <c r="F380" s="2"/>
      <c r="G380" s="2"/>
      <c r="H380" s="1"/>
      <c r="I380" s="1"/>
      <c r="J380" s="1"/>
      <c r="K380" s="1"/>
    </row>
    <row r="381" spans="1:11">
      <c r="A381" s="23"/>
      <c r="B381" s="35"/>
      <c r="C381" s="7" t="s">
        <v>15</v>
      </c>
      <c r="D381" s="2"/>
      <c r="E381" s="2"/>
      <c r="F381" s="2"/>
      <c r="G381" s="2"/>
      <c r="H381" s="1"/>
      <c r="I381" s="1"/>
      <c r="J381" s="1"/>
      <c r="K381" s="1"/>
    </row>
    <row r="382" spans="1:11" ht="15.75" customHeight="1">
      <c r="A382" s="23"/>
      <c r="B382" s="35"/>
      <c r="C382" s="7" t="s">
        <v>16</v>
      </c>
      <c r="D382" s="2"/>
      <c r="E382" s="1"/>
      <c r="F382" s="1"/>
      <c r="G382" s="1"/>
      <c r="H382" s="1"/>
      <c r="I382" s="1"/>
      <c r="J382" s="1"/>
      <c r="K382" s="1"/>
    </row>
    <row r="383" spans="1:11">
      <c r="A383" s="23"/>
      <c r="B383" s="35"/>
      <c r="C383" s="7" t="s">
        <v>17</v>
      </c>
      <c r="D383" s="2"/>
      <c r="E383" s="1" t="s">
        <v>12</v>
      </c>
      <c r="F383" s="1" t="s">
        <v>12</v>
      </c>
      <c r="G383" s="1" t="s">
        <v>12</v>
      </c>
      <c r="H383" s="1"/>
      <c r="I383" s="1"/>
      <c r="J383" s="1" t="s">
        <v>12</v>
      </c>
      <c r="K383" s="1" t="s">
        <v>12</v>
      </c>
    </row>
    <row r="384" spans="1:11">
      <c r="A384" s="24"/>
      <c r="B384" s="35"/>
      <c r="C384" s="7" t="s">
        <v>18</v>
      </c>
      <c r="D384" s="2"/>
      <c r="E384" s="1" t="s">
        <v>12</v>
      </c>
      <c r="F384" s="1" t="s">
        <v>12</v>
      </c>
      <c r="G384" s="1" t="s">
        <v>12</v>
      </c>
      <c r="H384" s="1"/>
      <c r="I384" s="1"/>
      <c r="J384" s="1" t="s">
        <v>12</v>
      </c>
      <c r="K384" s="1" t="s">
        <v>12</v>
      </c>
    </row>
    <row r="385" spans="1:11" ht="15" customHeight="1">
      <c r="A385" s="22" t="s">
        <v>121</v>
      </c>
      <c r="B385" s="35"/>
      <c r="C385" s="6" t="s">
        <v>11</v>
      </c>
      <c r="D385" s="1">
        <f>D386</f>
        <v>328779.09999999998</v>
      </c>
      <c r="E385" s="1">
        <f t="shared" ref="E385:H385" si="93">E386</f>
        <v>328779.09999999998</v>
      </c>
      <c r="F385" s="1">
        <f t="shared" si="93"/>
        <v>322262.09999999998</v>
      </c>
      <c r="G385" s="1">
        <f t="shared" si="93"/>
        <v>70514.44</v>
      </c>
      <c r="H385" s="1">
        <f t="shared" si="93"/>
        <v>70514.44</v>
      </c>
      <c r="I385" s="4">
        <f>H385/D385</f>
        <v>0.21447360857183442</v>
      </c>
      <c r="J385" s="4">
        <f>G385/E385</f>
        <v>0.21447360857183442</v>
      </c>
      <c r="K385" s="4">
        <f>G385/F385</f>
        <v>0.21881083751393665</v>
      </c>
    </row>
    <row r="386" spans="1:11">
      <c r="A386" s="23"/>
      <c r="B386" s="35"/>
      <c r="C386" s="7" t="s">
        <v>13</v>
      </c>
      <c r="D386" s="2">
        <v>328779.09999999998</v>
      </c>
      <c r="E386" s="2">
        <v>328779.09999999998</v>
      </c>
      <c r="F386" s="2">
        <v>322262.09999999998</v>
      </c>
      <c r="G386" s="2">
        <v>70514.44</v>
      </c>
      <c r="H386" s="2">
        <v>70514.44</v>
      </c>
      <c r="I386" s="3">
        <f>H386/D386</f>
        <v>0.21447360857183442</v>
      </c>
      <c r="J386" s="3">
        <f>G386/E386</f>
        <v>0.21447360857183442</v>
      </c>
      <c r="K386" s="3">
        <f>G386/F386</f>
        <v>0.21881083751393665</v>
      </c>
    </row>
    <row r="387" spans="1:11" ht="24">
      <c r="A387" s="23"/>
      <c r="B387" s="35"/>
      <c r="C387" s="7" t="s">
        <v>14</v>
      </c>
      <c r="D387" s="2"/>
      <c r="E387" s="2"/>
      <c r="F387" s="2"/>
      <c r="G387" s="2"/>
      <c r="H387" s="2"/>
      <c r="I387" s="2"/>
      <c r="J387" s="2"/>
      <c r="K387" s="2"/>
    </row>
    <row r="388" spans="1:11">
      <c r="A388" s="23"/>
      <c r="B388" s="35"/>
      <c r="C388" s="7" t="s">
        <v>15</v>
      </c>
      <c r="D388" s="2"/>
      <c r="E388" s="2"/>
      <c r="F388" s="2"/>
      <c r="G388" s="2"/>
      <c r="H388" s="2"/>
      <c r="I388" s="2"/>
      <c r="J388" s="2"/>
      <c r="K388" s="2"/>
    </row>
    <row r="389" spans="1:11" ht="24">
      <c r="A389" s="23"/>
      <c r="B389" s="35"/>
      <c r="C389" s="7" t="s">
        <v>16</v>
      </c>
      <c r="D389" s="2"/>
      <c r="E389" s="2"/>
      <c r="F389" s="2"/>
      <c r="G389" s="2"/>
      <c r="H389" s="2"/>
      <c r="I389" s="2"/>
      <c r="J389" s="2"/>
      <c r="K389" s="2"/>
    </row>
    <row r="390" spans="1:11">
      <c r="A390" s="23"/>
      <c r="B390" s="35"/>
      <c r="C390" s="7" t="s">
        <v>17</v>
      </c>
      <c r="D390" s="2"/>
      <c r="E390" s="1" t="s">
        <v>12</v>
      </c>
      <c r="F390" s="1" t="s">
        <v>12</v>
      </c>
      <c r="G390" s="1" t="s">
        <v>12</v>
      </c>
      <c r="H390" s="1"/>
      <c r="I390" s="1"/>
      <c r="J390" s="4" t="s">
        <v>12</v>
      </c>
      <c r="K390" s="4" t="s">
        <v>12</v>
      </c>
    </row>
    <row r="391" spans="1:11">
      <c r="A391" s="24"/>
      <c r="B391" s="35"/>
      <c r="C391" s="7" t="s">
        <v>18</v>
      </c>
      <c r="D391" s="2"/>
      <c r="E391" s="1" t="s">
        <v>12</v>
      </c>
      <c r="F391" s="1" t="s">
        <v>12</v>
      </c>
      <c r="G391" s="1" t="s">
        <v>12</v>
      </c>
      <c r="H391" s="1"/>
      <c r="I391" s="1"/>
      <c r="J391" s="4" t="s">
        <v>12</v>
      </c>
      <c r="K391" s="4" t="s">
        <v>12</v>
      </c>
    </row>
    <row r="392" spans="1:11" ht="15" customHeight="1">
      <c r="A392" s="22" t="s">
        <v>122</v>
      </c>
      <c r="B392" s="35"/>
      <c r="C392" s="6" t="s">
        <v>11</v>
      </c>
      <c r="D392" s="1">
        <f>D393</f>
        <v>35814.6</v>
      </c>
      <c r="E392" s="1">
        <f t="shared" ref="E392:H392" si="94">E393</f>
        <v>35814.6</v>
      </c>
      <c r="F392" s="1">
        <f t="shared" si="94"/>
        <v>35814.6</v>
      </c>
      <c r="G392" s="1">
        <f t="shared" si="94"/>
        <v>1147.624</v>
      </c>
      <c r="H392" s="1">
        <f t="shared" si="94"/>
        <v>1146.0450000000001</v>
      </c>
      <c r="I392" s="4">
        <f>H392/D392</f>
        <v>3.1999380141059797E-2</v>
      </c>
      <c r="J392" s="4">
        <f>G392/E392</f>
        <v>3.2043468306221484E-2</v>
      </c>
      <c r="K392" s="4">
        <f>G392/F392</f>
        <v>3.2043468306221484E-2</v>
      </c>
    </row>
    <row r="393" spans="1:11">
      <c r="A393" s="23"/>
      <c r="B393" s="35"/>
      <c r="C393" s="7" t="s">
        <v>13</v>
      </c>
      <c r="D393" s="2">
        <v>35814.6</v>
      </c>
      <c r="E393" s="2">
        <v>35814.6</v>
      </c>
      <c r="F393" s="2">
        <v>35814.6</v>
      </c>
      <c r="G393" s="2">
        <v>1147.624</v>
      </c>
      <c r="H393" s="2">
        <v>1146.0450000000001</v>
      </c>
      <c r="I393" s="3">
        <f>H393/D393</f>
        <v>3.1999380141059797E-2</v>
      </c>
      <c r="J393" s="3">
        <f>G393/E393</f>
        <v>3.2043468306221484E-2</v>
      </c>
      <c r="K393" s="3">
        <f>G393/F393</f>
        <v>3.2043468306221484E-2</v>
      </c>
    </row>
    <row r="394" spans="1:11" ht="24">
      <c r="A394" s="23"/>
      <c r="B394" s="35"/>
      <c r="C394" s="7" t="s">
        <v>14</v>
      </c>
      <c r="D394" s="2"/>
      <c r="E394" s="2"/>
      <c r="F394" s="2"/>
      <c r="G394" s="2"/>
      <c r="H394" s="2"/>
      <c r="I394" s="2"/>
      <c r="J394" s="2"/>
      <c r="K394" s="2"/>
    </row>
    <row r="395" spans="1:11">
      <c r="A395" s="23"/>
      <c r="B395" s="35"/>
      <c r="C395" s="7" t="s">
        <v>15</v>
      </c>
      <c r="D395" s="2"/>
      <c r="E395" s="2"/>
      <c r="F395" s="2"/>
      <c r="G395" s="2"/>
      <c r="H395" s="2"/>
      <c r="I395" s="2"/>
      <c r="J395" s="2"/>
      <c r="K395" s="2"/>
    </row>
    <row r="396" spans="1:11" ht="24">
      <c r="A396" s="23"/>
      <c r="B396" s="35"/>
      <c r="C396" s="7" t="s">
        <v>16</v>
      </c>
      <c r="D396" s="2"/>
      <c r="E396" s="2"/>
      <c r="F396" s="2"/>
      <c r="G396" s="2"/>
      <c r="H396" s="2"/>
      <c r="I396" s="2"/>
      <c r="J396" s="2"/>
      <c r="K396" s="2"/>
    </row>
    <row r="397" spans="1:11">
      <c r="A397" s="23"/>
      <c r="B397" s="35"/>
      <c r="C397" s="7" t="s">
        <v>17</v>
      </c>
      <c r="D397" s="2"/>
      <c r="E397" s="1" t="s">
        <v>12</v>
      </c>
      <c r="F397" s="1" t="s">
        <v>12</v>
      </c>
      <c r="G397" s="1" t="s">
        <v>12</v>
      </c>
      <c r="H397" s="1"/>
      <c r="I397" s="1"/>
      <c r="J397" s="4" t="s">
        <v>12</v>
      </c>
      <c r="K397" s="4" t="s">
        <v>12</v>
      </c>
    </row>
    <row r="398" spans="1:11">
      <c r="A398" s="24"/>
      <c r="B398" s="36"/>
      <c r="C398" s="7" t="s">
        <v>18</v>
      </c>
      <c r="D398" s="2"/>
      <c r="E398" s="1" t="s">
        <v>12</v>
      </c>
      <c r="F398" s="1" t="s">
        <v>12</v>
      </c>
      <c r="G398" s="1" t="s">
        <v>12</v>
      </c>
      <c r="H398" s="1"/>
      <c r="I398" s="1"/>
      <c r="J398" s="4" t="s">
        <v>12</v>
      </c>
      <c r="K398" s="4" t="s">
        <v>12</v>
      </c>
    </row>
    <row r="399" spans="1:11" ht="15" customHeight="1">
      <c r="A399" s="22" t="s">
        <v>69</v>
      </c>
      <c r="B399" s="22" t="s">
        <v>40</v>
      </c>
      <c r="C399" s="6" t="s">
        <v>11</v>
      </c>
      <c r="D399" s="1">
        <f>D400</f>
        <v>348151.7</v>
      </c>
      <c r="E399" s="1">
        <f t="shared" ref="E399:F399" si="95">E400</f>
        <v>348151.7</v>
      </c>
      <c r="F399" s="1">
        <f t="shared" si="95"/>
        <v>342411.4</v>
      </c>
      <c r="G399" s="1">
        <f>G400</f>
        <v>187245.633</v>
      </c>
      <c r="H399" s="1">
        <f>H400</f>
        <v>172985.88</v>
      </c>
      <c r="I399" s="4">
        <f>H399/D399</f>
        <v>0.49686926704652024</v>
      </c>
      <c r="J399" s="4">
        <f>G399/E399</f>
        <v>0.53782771418321385</v>
      </c>
      <c r="K399" s="4">
        <f>G399/F399</f>
        <v>0.546844039071129</v>
      </c>
    </row>
    <row r="400" spans="1:11">
      <c r="A400" s="23"/>
      <c r="B400" s="23"/>
      <c r="C400" s="7" t="s">
        <v>13</v>
      </c>
      <c r="D400" s="2">
        <v>348151.7</v>
      </c>
      <c r="E400" s="2">
        <v>348151.7</v>
      </c>
      <c r="F400" s="2">
        <v>342411.4</v>
      </c>
      <c r="G400" s="19">
        <v>187245.633</v>
      </c>
      <c r="H400" s="2">
        <v>172985.88</v>
      </c>
      <c r="I400" s="3">
        <f>H400/D400</f>
        <v>0.49686926704652024</v>
      </c>
      <c r="J400" s="3">
        <f>G400/E400</f>
        <v>0.53782771418321385</v>
      </c>
      <c r="K400" s="3">
        <f>G400/F400</f>
        <v>0.546844039071129</v>
      </c>
    </row>
    <row r="401" spans="1:11" ht="15" customHeight="1">
      <c r="A401" s="23"/>
      <c r="B401" s="23"/>
      <c r="C401" s="7" t="s">
        <v>14</v>
      </c>
      <c r="D401" s="2"/>
      <c r="E401" s="2"/>
      <c r="F401" s="2"/>
      <c r="G401" s="19"/>
      <c r="H401" s="1"/>
      <c r="I401" s="3"/>
      <c r="J401" s="4"/>
      <c r="K401" s="4"/>
    </row>
    <row r="402" spans="1:11">
      <c r="A402" s="23"/>
      <c r="B402" s="23"/>
      <c r="C402" s="7" t="s">
        <v>15</v>
      </c>
      <c r="D402" s="2"/>
      <c r="E402" s="2"/>
      <c r="F402" s="2"/>
      <c r="G402" s="2"/>
      <c r="H402" s="1"/>
      <c r="I402" s="3"/>
      <c r="J402" s="4"/>
      <c r="K402" s="4"/>
    </row>
    <row r="403" spans="1:11" ht="15" customHeight="1">
      <c r="A403" s="23"/>
      <c r="B403" s="23"/>
      <c r="C403" s="7" t="s">
        <v>16</v>
      </c>
      <c r="D403" s="2"/>
      <c r="E403" s="2"/>
      <c r="F403" s="2"/>
      <c r="G403" s="2"/>
      <c r="H403" s="1"/>
      <c r="I403" s="3"/>
      <c r="J403" s="4"/>
      <c r="K403" s="4"/>
    </row>
    <row r="404" spans="1:11">
      <c r="A404" s="23"/>
      <c r="B404" s="23"/>
      <c r="C404" s="7" t="s">
        <v>17</v>
      </c>
      <c r="D404" s="2"/>
      <c r="E404" s="1" t="s">
        <v>12</v>
      </c>
      <c r="F404" s="1" t="s">
        <v>12</v>
      </c>
      <c r="G404" s="1" t="s">
        <v>12</v>
      </c>
      <c r="H404" s="1"/>
      <c r="I404" s="3"/>
      <c r="J404" s="4" t="s">
        <v>12</v>
      </c>
      <c r="K404" s="4" t="s">
        <v>12</v>
      </c>
    </row>
    <row r="405" spans="1:11">
      <c r="A405" s="24"/>
      <c r="B405" s="24"/>
      <c r="C405" s="7" t="s">
        <v>18</v>
      </c>
      <c r="D405" s="2"/>
      <c r="E405" s="1" t="s">
        <v>12</v>
      </c>
      <c r="F405" s="1" t="s">
        <v>12</v>
      </c>
      <c r="G405" s="1" t="s">
        <v>12</v>
      </c>
      <c r="H405" s="1"/>
      <c r="I405" s="1"/>
      <c r="J405" s="4" t="s">
        <v>12</v>
      </c>
      <c r="K405" s="4" t="s">
        <v>12</v>
      </c>
    </row>
    <row r="406" spans="1:11" ht="15" customHeight="1">
      <c r="A406" s="22" t="s">
        <v>72</v>
      </c>
      <c r="B406" s="22" t="s">
        <v>41</v>
      </c>
      <c r="C406" s="6" t="s">
        <v>11</v>
      </c>
      <c r="D406" s="1">
        <f>D407</f>
        <v>153351.20000000001</v>
      </c>
      <c r="E406" s="1">
        <f t="shared" ref="E406:F406" si="96">E407</f>
        <v>153351.20000000001</v>
      </c>
      <c r="F406" s="1">
        <f t="shared" si="96"/>
        <v>153351.20000000001</v>
      </c>
      <c r="G406" s="1">
        <f>G407</f>
        <v>143520.91800000001</v>
      </c>
      <c r="H406" s="1">
        <f>H407</f>
        <v>143351.14600000001</v>
      </c>
      <c r="I406" s="4">
        <f>H406/D406</f>
        <v>0.93478985492125266</v>
      </c>
      <c r="J406" s="4">
        <f>G406/E406</f>
        <v>0.93589693461805312</v>
      </c>
      <c r="K406" s="4">
        <f>G406/F406</f>
        <v>0.93589693461805312</v>
      </c>
    </row>
    <row r="407" spans="1:11">
      <c r="A407" s="23"/>
      <c r="B407" s="23"/>
      <c r="C407" s="7" t="s">
        <v>13</v>
      </c>
      <c r="D407" s="2">
        <v>153351.20000000001</v>
      </c>
      <c r="E407" s="2">
        <v>153351.20000000001</v>
      </c>
      <c r="F407" s="2">
        <v>153351.20000000001</v>
      </c>
      <c r="G407" s="2">
        <v>143520.91800000001</v>
      </c>
      <c r="H407" s="2">
        <v>143351.14600000001</v>
      </c>
      <c r="I407" s="3">
        <f>H407/D407</f>
        <v>0.93478985492125266</v>
      </c>
      <c r="J407" s="3">
        <f>G407/E407</f>
        <v>0.93589693461805312</v>
      </c>
      <c r="K407" s="3">
        <f>G407/F407</f>
        <v>0.93589693461805312</v>
      </c>
    </row>
    <row r="408" spans="1:11" ht="15" customHeight="1">
      <c r="A408" s="23"/>
      <c r="B408" s="23"/>
      <c r="C408" s="7" t="s">
        <v>14</v>
      </c>
      <c r="D408" s="2"/>
      <c r="E408" s="2"/>
      <c r="F408" s="2"/>
      <c r="G408" s="2"/>
      <c r="H408" s="1"/>
      <c r="I408" s="3"/>
      <c r="J408" s="1"/>
      <c r="K408" s="1"/>
    </row>
    <row r="409" spans="1:11">
      <c r="A409" s="23"/>
      <c r="B409" s="23"/>
      <c r="C409" s="7" t="s">
        <v>15</v>
      </c>
      <c r="D409" s="2"/>
      <c r="E409" s="2"/>
      <c r="F409" s="2"/>
      <c r="G409" s="2"/>
      <c r="H409" s="1"/>
      <c r="I409" s="3"/>
      <c r="J409" s="1"/>
      <c r="K409" s="1"/>
    </row>
    <row r="410" spans="1:11" ht="15" customHeight="1">
      <c r="A410" s="23"/>
      <c r="B410" s="23"/>
      <c r="C410" s="7" t="s">
        <v>16</v>
      </c>
      <c r="D410" s="2"/>
      <c r="E410" s="2"/>
      <c r="F410" s="2"/>
      <c r="G410" s="2"/>
      <c r="H410" s="1"/>
      <c r="I410" s="3"/>
      <c r="J410" s="1"/>
      <c r="K410" s="1"/>
    </row>
    <row r="411" spans="1:11">
      <c r="A411" s="23"/>
      <c r="B411" s="23"/>
      <c r="C411" s="7" t="s">
        <v>17</v>
      </c>
      <c r="D411" s="2"/>
      <c r="E411" s="1" t="s">
        <v>12</v>
      </c>
      <c r="F411" s="1" t="s">
        <v>12</v>
      </c>
      <c r="G411" s="1" t="s">
        <v>12</v>
      </c>
      <c r="H411" s="1"/>
      <c r="I411" s="3"/>
      <c r="J411" s="4" t="s">
        <v>12</v>
      </c>
      <c r="K411" s="4" t="s">
        <v>12</v>
      </c>
    </row>
    <row r="412" spans="1:11">
      <c r="A412" s="24"/>
      <c r="B412" s="24"/>
      <c r="C412" s="7" t="s">
        <v>18</v>
      </c>
      <c r="D412" s="2"/>
      <c r="E412" s="1" t="s">
        <v>12</v>
      </c>
      <c r="F412" s="1" t="s">
        <v>12</v>
      </c>
      <c r="G412" s="1" t="s">
        <v>12</v>
      </c>
      <c r="H412" s="1"/>
      <c r="I412" s="1"/>
      <c r="J412" s="4" t="s">
        <v>12</v>
      </c>
      <c r="K412" s="4" t="s">
        <v>12</v>
      </c>
    </row>
    <row r="413" spans="1:11" ht="15" customHeight="1">
      <c r="A413" s="22" t="s">
        <v>73</v>
      </c>
      <c r="B413" s="22" t="s">
        <v>42</v>
      </c>
      <c r="C413" s="6" t="s">
        <v>11</v>
      </c>
      <c r="D413" s="1">
        <f>D414+D418</f>
        <v>300100</v>
      </c>
      <c r="E413" s="1">
        <f>E414</f>
        <v>300000</v>
      </c>
      <c r="F413" s="1">
        <f>F414</f>
        <v>300000</v>
      </c>
      <c r="G413" s="1">
        <f t="shared" ref="G413" si="97">G414</f>
        <v>110988.579</v>
      </c>
      <c r="H413" s="1">
        <f>H414+H418</f>
        <v>123249.77899999999</v>
      </c>
      <c r="I413" s="4">
        <f>H413/D413</f>
        <v>0.41069569810063311</v>
      </c>
      <c r="J413" s="4">
        <f>G413/E413</f>
        <v>0.36996192999999999</v>
      </c>
      <c r="K413" s="4">
        <f>G413/F413</f>
        <v>0.36996192999999999</v>
      </c>
    </row>
    <row r="414" spans="1:11">
      <c r="A414" s="23"/>
      <c r="B414" s="23"/>
      <c r="C414" s="7" t="s">
        <v>13</v>
      </c>
      <c r="D414" s="2">
        <v>300000</v>
      </c>
      <c r="E414" s="2">
        <v>300000</v>
      </c>
      <c r="F414" s="2">
        <v>300000</v>
      </c>
      <c r="G414" s="2">
        <v>110988.579</v>
      </c>
      <c r="H414" s="2">
        <v>110988.579</v>
      </c>
      <c r="I414" s="3">
        <f>H414/D414</f>
        <v>0.36996192999999999</v>
      </c>
      <c r="J414" s="3">
        <f>G414/E414</f>
        <v>0.36996192999999999</v>
      </c>
      <c r="K414" s="3">
        <f>G414/F414</f>
        <v>0.36996192999999999</v>
      </c>
    </row>
    <row r="415" spans="1:11" ht="15" customHeight="1">
      <c r="A415" s="23"/>
      <c r="B415" s="23"/>
      <c r="C415" s="7" t="s">
        <v>14</v>
      </c>
      <c r="D415" s="2"/>
      <c r="E415" s="2"/>
      <c r="F415" s="2"/>
      <c r="G415" s="2"/>
      <c r="H415" s="2"/>
      <c r="I415" s="3"/>
      <c r="J415" s="4"/>
      <c r="K415" s="4"/>
    </row>
    <row r="416" spans="1:11">
      <c r="A416" s="23"/>
      <c r="B416" s="23"/>
      <c r="C416" s="7" t="s">
        <v>15</v>
      </c>
      <c r="D416" s="2"/>
      <c r="E416" s="2"/>
      <c r="F416" s="2"/>
      <c r="G416" s="2"/>
      <c r="H416" s="2"/>
      <c r="I416" s="3"/>
      <c r="J416" s="4"/>
      <c r="K416" s="4"/>
    </row>
    <row r="417" spans="1:11" ht="15" customHeight="1">
      <c r="A417" s="23"/>
      <c r="B417" s="23"/>
      <c r="C417" s="7" t="s">
        <v>16</v>
      </c>
      <c r="D417" s="2"/>
      <c r="E417" s="2"/>
      <c r="F417" s="2"/>
      <c r="G417" s="2"/>
      <c r="H417" s="2"/>
      <c r="I417" s="3"/>
      <c r="J417" s="4"/>
      <c r="K417" s="4"/>
    </row>
    <row r="418" spans="1:11">
      <c r="A418" s="23"/>
      <c r="B418" s="23"/>
      <c r="C418" s="7" t="s">
        <v>17</v>
      </c>
      <c r="D418" s="2">
        <v>100</v>
      </c>
      <c r="E418" s="1" t="s">
        <v>12</v>
      </c>
      <c r="F418" s="1" t="s">
        <v>12</v>
      </c>
      <c r="G418" s="1" t="s">
        <v>12</v>
      </c>
      <c r="H418" s="2">
        <v>12261.2</v>
      </c>
      <c r="I418" s="3">
        <f t="shared" ref="I418" si="98">H418/D418</f>
        <v>122.61200000000001</v>
      </c>
      <c r="J418" s="4" t="s">
        <v>12</v>
      </c>
      <c r="K418" s="4" t="s">
        <v>12</v>
      </c>
    </row>
    <row r="419" spans="1:11">
      <c r="A419" s="24"/>
      <c r="B419" s="24"/>
      <c r="C419" s="7" t="s">
        <v>18</v>
      </c>
      <c r="D419" s="2"/>
      <c r="E419" s="1" t="s">
        <v>12</v>
      </c>
      <c r="F419" s="1" t="s">
        <v>12</v>
      </c>
      <c r="G419" s="1" t="s">
        <v>12</v>
      </c>
      <c r="H419" s="1"/>
      <c r="I419" s="1"/>
      <c r="J419" s="4" t="s">
        <v>12</v>
      </c>
      <c r="K419" s="4" t="s">
        <v>12</v>
      </c>
    </row>
    <row r="420" spans="1:11" ht="15" customHeight="1">
      <c r="A420" s="22" t="s">
        <v>74</v>
      </c>
      <c r="B420" s="22" t="s">
        <v>42</v>
      </c>
      <c r="C420" s="6" t="s">
        <v>11</v>
      </c>
      <c r="D420" s="1">
        <f>D421+D425</f>
        <v>35100</v>
      </c>
      <c r="E420" s="1">
        <f>E421</f>
        <v>35000</v>
      </c>
      <c r="F420" s="1">
        <f>F421</f>
        <v>35000</v>
      </c>
      <c r="G420" s="1">
        <f t="shared" ref="G420:H420" si="99">G421</f>
        <v>8255.06</v>
      </c>
      <c r="H420" s="1">
        <f t="shared" si="99"/>
        <v>8255.06</v>
      </c>
      <c r="I420" s="4">
        <f>H420/D420</f>
        <v>0.23518689458689457</v>
      </c>
      <c r="J420" s="4">
        <f>G420/E420</f>
        <v>0.23585885714285712</v>
      </c>
      <c r="K420" s="4">
        <f>G420/F420</f>
        <v>0.23585885714285712</v>
      </c>
    </row>
    <row r="421" spans="1:11">
      <c r="A421" s="23"/>
      <c r="B421" s="23"/>
      <c r="C421" s="7" t="s">
        <v>13</v>
      </c>
      <c r="D421" s="2">
        <v>35000</v>
      </c>
      <c r="E421" s="2">
        <v>35000</v>
      </c>
      <c r="F421" s="2">
        <v>35000</v>
      </c>
      <c r="G421" s="2">
        <v>8255.06</v>
      </c>
      <c r="H421" s="2">
        <v>8255.06</v>
      </c>
      <c r="I421" s="3">
        <f>H421/D421</f>
        <v>0.23585885714285712</v>
      </c>
      <c r="J421" s="3">
        <f>G421/E421</f>
        <v>0.23585885714285712</v>
      </c>
      <c r="K421" s="3">
        <f>G421/F421</f>
        <v>0.23585885714285712</v>
      </c>
    </row>
    <row r="422" spans="1:11" ht="15" customHeight="1">
      <c r="A422" s="23"/>
      <c r="B422" s="23"/>
      <c r="C422" s="7" t="s">
        <v>14</v>
      </c>
      <c r="D422" s="2"/>
      <c r="E422" s="2"/>
      <c r="F422" s="2"/>
      <c r="G422" s="2"/>
      <c r="H422" s="2"/>
      <c r="I422" s="3"/>
      <c r="J422" s="4"/>
      <c r="K422" s="4"/>
    </row>
    <row r="423" spans="1:11">
      <c r="A423" s="23"/>
      <c r="B423" s="23"/>
      <c r="C423" s="7" t="s">
        <v>15</v>
      </c>
      <c r="D423" s="2"/>
      <c r="E423" s="2"/>
      <c r="F423" s="2"/>
      <c r="G423" s="2"/>
      <c r="H423" s="2"/>
      <c r="I423" s="3"/>
      <c r="J423" s="4"/>
      <c r="K423" s="4"/>
    </row>
    <row r="424" spans="1:11" ht="15" customHeight="1">
      <c r="A424" s="23"/>
      <c r="B424" s="23"/>
      <c r="C424" s="7" t="s">
        <v>16</v>
      </c>
      <c r="D424" s="2"/>
      <c r="E424" s="2"/>
      <c r="F424" s="2"/>
      <c r="G424" s="2"/>
      <c r="H424" s="2"/>
      <c r="I424" s="3"/>
      <c r="J424" s="4"/>
      <c r="K424" s="4"/>
    </row>
    <row r="425" spans="1:11">
      <c r="A425" s="23"/>
      <c r="B425" s="23"/>
      <c r="C425" s="7" t="s">
        <v>17</v>
      </c>
      <c r="D425" s="2">
        <v>100</v>
      </c>
      <c r="E425" s="1" t="s">
        <v>12</v>
      </c>
      <c r="F425" s="1" t="s">
        <v>12</v>
      </c>
      <c r="G425" s="1" t="s">
        <v>12</v>
      </c>
      <c r="H425" s="2">
        <v>0</v>
      </c>
      <c r="I425" s="3">
        <f t="shared" ref="I425" si="100">H425/D425</f>
        <v>0</v>
      </c>
      <c r="J425" s="4" t="s">
        <v>12</v>
      </c>
      <c r="K425" s="4" t="s">
        <v>12</v>
      </c>
    </row>
    <row r="426" spans="1:11">
      <c r="A426" s="24"/>
      <c r="B426" s="24"/>
      <c r="C426" s="7" t="s">
        <v>18</v>
      </c>
      <c r="D426" s="2"/>
      <c r="E426" s="1" t="s">
        <v>12</v>
      </c>
      <c r="F426" s="1" t="s">
        <v>12</v>
      </c>
      <c r="G426" s="1" t="s">
        <v>12</v>
      </c>
      <c r="H426" s="2"/>
      <c r="I426" s="1"/>
      <c r="J426" s="4" t="s">
        <v>12</v>
      </c>
      <c r="K426" s="4" t="s">
        <v>12</v>
      </c>
    </row>
    <row r="427" spans="1:11" ht="15" customHeight="1">
      <c r="A427" s="22" t="s">
        <v>76</v>
      </c>
      <c r="B427" s="22" t="s">
        <v>42</v>
      </c>
      <c r="C427" s="6" t="s">
        <v>11</v>
      </c>
      <c r="D427" s="1">
        <f>D428+D432</f>
        <v>100090</v>
      </c>
      <c r="E427" s="1">
        <f>E428</f>
        <v>100000</v>
      </c>
      <c r="F427" s="1">
        <f>F428</f>
        <v>100000</v>
      </c>
      <c r="G427" s="1"/>
      <c r="H427" s="1"/>
      <c r="I427" s="4">
        <f>H427/D427</f>
        <v>0</v>
      </c>
      <c r="J427" s="4">
        <f>G427/E427</f>
        <v>0</v>
      </c>
      <c r="K427" s="4">
        <f>G427/F427</f>
        <v>0</v>
      </c>
    </row>
    <row r="428" spans="1:11">
      <c r="A428" s="23"/>
      <c r="B428" s="23"/>
      <c r="C428" s="7" t="s">
        <v>13</v>
      </c>
      <c r="D428" s="2">
        <v>100000</v>
      </c>
      <c r="E428" s="2">
        <v>100000</v>
      </c>
      <c r="F428" s="2">
        <v>100000</v>
      </c>
      <c r="G428" s="2"/>
      <c r="H428" s="2"/>
      <c r="I428" s="3">
        <f>H428/D428</f>
        <v>0</v>
      </c>
      <c r="J428" s="3">
        <f>G428/E428</f>
        <v>0</v>
      </c>
      <c r="K428" s="3"/>
    </row>
    <row r="429" spans="1:11" ht="15" customHeight="1">
      <c r="A429" s="23"/>
      <c r="B429" s="23"/>
      <c r="C429" s="7" t="s">
        <v>14</v>
      </c>
      <c r="D429" s="2"/>
      <c r="E429" s="2"/>
      <c r="F429" s="2"/>
      <c r="G429" s="2"/>
      <c r="H429" s="2"/>
      <c r="I429" s="3"/>
      <c r="J429" s="4"/>
      <c r="K429" s="4"/>
    </row>
    <row r="430" spans="1:11">
      <c r="A430" s="23"/>
      <c r="B430" s="23"/>
      <c r="C430" s="7" t="s">
        <v>15</v>
      </c>
      <c r="D430" s="2"/>
      <c r="E430" s="2"/>
      <c r="F430" s="2"/>
      <c r="G430" s="2"/>
      <c r="H430" s="2"/>
      <c r="I430" s="3"/>
      <c r="J430" s="4"/>
      <c r="K430" s="4"/>
    </row>
    <row r="431" spans="1:11" ht="15" customHeight="1">
      <c r="A431" s="23"/>
      <c r="B431" s="23"/>
      <c r="C431" s="7" t="s">
        <v>16</v>
      </c>
      <c r="D431" s="2"/>
      <c r="E431" s="2"/>
      <c r="F431" s="2"/>
      <c r="G431" s="2"/>
      <c r="H431" s="2"/>
      <c r="I431" s="3"/>
      <c r="J431" s="4"/>
      <c r="K431" s="4"/>
    </row>
    <row r="432" spans="1:11">
      <c r="A432" s="23"/>
      <c r="B432" s="23"/>
      <c r="C432" s="7" t="s">
        <v>17</v>
      </c>
      <c r="D432" s="2">
        <v>90</v>
      </c>
      <c r="E432" s="1" t="s">
        <v>12</v>
      </c>
      <c r="F432" s="1" t="s">
        <v>12</v>
      </c>
      <c r="G432" s="1" t="s">
        <v>12</v>
      </c>
      <c r="H432" s="2">
        <v>0</v>
      </c>
      <c r="I432" s="3">
        <f t="shared" ref="I432" si="101">H432/D432</f>
        <v>0</v>
      </c>
      <c r="J432" s="4" t="s">
        <v>12</v>
      </c>
      <c r="K432" s="4" t="s">
        <v>12</v>
      </c>
    </row>
    <row r="433" spans="1:11">
      <c r="A433" s="24"/>
      <c r="B433" s="24"/>
      <c r="C433" s="7" t="s">
        <v>18</v>
      </c>
      <c r="D433" s="2"/>
      <c r="E433" s="1" t="s">
        <v>12</v>
      </c>
      <c r="F433" s="1" t="s">
        <v>12</v>
      </c>
      <c r="G433" s="1" t="s">
        <v>12</v>
      </c>
      <c r="H433" s="2"/>
      <c r="I433" s="1"/>
      <c r="J433" s="4" t="s">
        <v>12</v>
      </c>
      <c r="K433" s="4" t="s">
        <v>12</v>
      </c>
    </row>
    <row r="434" spans="1:11" ht="15" customHeight="1">
      <c r="A434" s="22" t="s">
        <v>77</v>
      </c>
      <c r="B434" s="22" t="s">
        <v>42</v>
      </c>
      <c r="C434" s="6" t="s">
        <v>11</v>
      </c>
      <c r="D434" s="1">
        <f>D435+D439</f>
        <v>479700</v>
      </c>
      <c r="E434" s="1">
        <f>E435</f>
        <v>479600</v>
      </c>
      <c r="F434" s="1">
        <f>F435</f>
        <v>479000</v>
      </c>
      <c r="G434" s="1">
        <f>G435</f>
        <v>420407.89399999997</v>
      </c>
      <c r="H434" s="1">
        <f>H435</f>
        <v>420407.89399999997</v>
      </c>
      <c r="I434" s="4">
        <f>H434/D434</f>
        <v>0.87639752762142997</v>
      </c>
      <c r="J434" s="4">
        <f>G434/E434</f>
        <v>0.87658026271893241</v>
      </c>
      <c r="K434" s="4">
        <f>G434/F434</f>
        <v>0.87767827557411271</v>
      </c>
    </row>
    <row r="435" spans="1:11">
      <c r="A435" s="23"/>
      <c r="B435" s="23"/>
      <c r="C435" s="7" t="s">
        <v>13</v>
      </c>
      <c r="D435" s="2">
        <v>479600</v>
      </c>
      <c r="E435" s="2">
        <v>479600</v>
      </c>
      <c r="F435" s="2">
        <v>479000</v>
      </c>
      <c r="G435" s="2">
        <v>420407.89399999997</v>
      </c>
      <c r="H435" s="2">
        <v>420407.89399999997</v>
      </c>
      <c r="I435" s="3">
        <f>H435/D435</f>
        <v>0.87658026271893241</v>
      </c>
      <c r="J435" s="3">
        <f>G435/E435</f>
        <v>0.87658026271893241</v>
      </c>
      <c r="K435" s="3">
        <f>G435/F435</f>
        <v>0.87767827557411271</v>
      </c>
    </row>
    <row r="436" spans="1:11" ht="15" customHeight="1">
      <c r="A436" s="23"/>
      <c r="B436" s="23"/>
      <c r="C436" s="7" t="s">
        <v>14</v>
      </c>
      <c r="D436" s="2"/>
      <c r="E436" s="2"/>
      <c r="F436" s="2"/>
      <c r="G436" s="2"/>
      <c r="H436" s="2"/>
      <c r="I436" s="3"/>
      <c r="J436" s="4"/>
      <c r="K436" s="4"/>
    </row>
    <row r="437" spans="1:11">
      <c r="A437" s="23"/>
      <c r="B437" s="23"/>
      <c r="C437" s="7" t="s">
        <v>15</v>
      </c>
      <c r="D437" s="2"/>
      <c r="E437" s="2"/>
      <c r="F437" s="2"/>
      <c r="G437" s="2"/>
      <c r="H437" s="2"/>
      <c r="I437" s="3"/>
      <c r="J437" s="4"/>
      <c r="K437" s="4"/>
    </row>
    <row r="438" spans="1:11" ht="15" customHeight="1">
      <c r="A438" s="23"/>
      <c r="B438" s="23"/>
      <c r="C438" s="7" t="s">
        <v>16</v>
      </c>
      <c r="D438" s="2"/>
      <c r="E438" s="2"/>
      <c r="F438" s="2"/>
      <c r="G438" s="2"/>
      <c r="H438" s="2"/>
      <c r="I438" s="3"/>
      <c r="J438" s="4"/>
      <c r="K438" s="4"/>
    </row>
    <row r="439" spans="1:11">
      <c r="A439" s="23"/>
      <c r="B439" s="23"/>
      <c r="C439" s="7" t="s">
        <v>17</v>
      </c>
      <c r="D439" s="2">
        <v>100</v>
      </c>
      <c r="E439" s="1" t="s">
        <v>12</v>
      </c>
      <c r="F439" s="1" t="s">
        <v>12</v>
      </c>
      <c r="G439" s="1" t="s">
        <v>12</v>
      </c>
      <c r="H439" s="2">
        <v>0</v>
      </c>
      <c r="I439" s="3">
        <f t="shared" ref="I439" si="102">H439/D439</f>
        <v>0</v>
      </c>
      <c r="J439" s="4" t="s">
        <v>12</v>
      </c>
      <c r="K439" s="4" t="s">
        <v>12</v>
      </c>
    </row>
    <row r="440" spans="1:11">
      <c r="A440" s="24"/>
      <c r="B440" s="24"/>
      <c r="C440" s="7" t="s">
        <v>18</v>
      </c>
      <c r="D440" s="2"/>
      <c r="E440" s="1" t="s">
        <v>12</v>
      </c>
      <c r="F440" s="1" t="s">
        <v>12</v>
      </c>
      <c r="G440" s="1" t="s">
        <v>12</v>
      </c>
      <c r="H440" s="1"/>
      <c r="I440" s="1"/>
      <c r="J440" s="4" t="s">
        <v>12</v>
      </c>
      <c r="K440" s="4" t="s">
        <v>12</v>
      </c>
    </row>
    <row r="441" spans="1:11" ht="15" customHeight="1">
      <c r="A441" s="22" t="s">
        <v>78</v>
      </c>
      <c r="B441" s="22" t="s">
        <v>42</v>
      </c>
      <c r="C441" s="6" t="s">
        <v>11</v>
      </c>
      <c r="D441" s="1">
        <f>D442+D446</f>
        <v>650100</v>
      </c>
      <c r="E441" s="1">
        <f>E442</f>
        <v>650000</v>
      </c>
      <c r="F441" s="1">
        <f>F442</f>
        <v>650000</v>
      </c>
      <c r="G441" s="1"/>
      <c r="H441" s="1"/>
      <c r="I441" s="4">
        <f>H441/D441</f>
        <v>0</v>
      </c>
      <c r="J441" s="4">
        <f>G441/E441</f>
        <v>0</v>
      </c>
      <c r="K441" s="4">
        <f>G441/F441</f>
        <v>0</v>
      </c>
    </row>
    <row r="442" spans="1:11">
      <c r="A442" s="23"/>
      <c r="B442" s="23"/>
      <c r="C442" s="7" t="s">
        <v>13</v>
      </c>
      <c r="D442" s="2">
        <v>650000</v>
      </c>
      <c r="E442" s="2">
        <v>650000</v>
      </c>
      <c r="F442" s="2">
        <v>650000</v>
      </c>
      <c r="G442" s="2">
        <v>38261.067000000003</v>
      </c>
      <c r="H442" s="2">
        <v>38261.067000000003</v>
      </c>
      <c r="I442" s="3">
        <f>H442/D442</f>
        <v>5.8863180000000001E-2</v>
      </c>
      <c r="J442" s="3">
        <f>G442/E442</f>
        <v>5.8863180000000001E-2</v>
      </c>
      <c r="K442" s="3">
        <f>G442/F442</f>
        <v>5.8863180000000001E-2</v>
      </c>
    </row>
    <row r="443" spans="1:11" ht="15" customHeight="1">
      <c r="A443" s="23"/>
      <c r="B443" s="23"/>
      <c r="C443" s="7" t="s">
        <v>14</v>
      </c>
      <c r="D443" s="2"/>
      <c r="E443" s="2"/>
      <c r="F443" s="2"/>
      <c r="G443" s="2"/>
      <c r="H443" s="1"/>
      <c r="I443" s="3"/>
      <c r="J443" s="4"/>
      <c r="K443" s="4"/>
    </row>
    <row r="444" spans="1:11">
      <c r="A444" s="23"/>
      <c r="B444" s="23"/>
      <c r="C444" s="7" t="s">
        <v>15</v>
      </c>
      <c r="D444" s="2"/>
      <c r="E444" s="2"/>
      <c r="F444" s="2"/>
      <c r="G444" s="2"/>
      <c r="H444" s="2"/>
      <c r="I444" s="3"/>
      <c r="J444" s="4"/>
      <c r="K444" s="4"/>
    </row>
    <row r="445" spans="1:11" ht="15" customHeight="1">
      <c r="A445" s="23"/>
      <c r="B445" s="23"/>
      <c r="C445" s="7" t="s">
        <v>16</v>
      </c>
      <c r="D445" s="2"/>
      <c r="E445" s="2"/>
      <c r="F445" s="2"/>
      <c r="G445" s="2"/>
      <c r="H445" s="1"/>
      <c r="I445" s="3"/>
      <c r="J445" s="4"/>
      <c r="K445" s="4"/>
    </row>
    <row r="446" spans="1:11">
      <c r="A446" s="23"/>
      <c r="B446" s="23"/>
      <c r="C446" s="7" t="s">
        <v>17</v>
      </c>
      <c r="D446" s="2">
        <v>100</v>
      </c>
      <c r="E446" s="1" t="s">
        <v>12</v>
      </c>
      <c r="F446" s="1" t="s">
        <v>12</v>
      </c>
      <c r="G446" s="1" t="s">
        <v>12</v>
      </c>
      <c r="H446" s="2">
        <v>0</v>
      </c>
      <c r="I446" s="3">
        <f t="shared" ref="I446" si="103">H446/D446</f>
        <v>0</v>
      </c>
      <c r="J446" s="4" t="s">
        <v>12</v>
      </c>
      <c r="K446" s="4" t="s">
        <v>12</v>
      </c>
    </row>
    <row r="447" spans="1:11">
      <c r="A447" s="24"/>
      <c r="B447" s="24"/>
      <c r="C447" s="7" t="s">
        <v>18</v>
      </c>
      <c r="D447" s="2"/>
      <c r="E447" s="1" t="s">
        <v>12</v>
      </c>
      <c r="F447" s="1" t="s">
        <v>12</v>
      </c>
      <c r="G447" s="1" t="s">
        <v>12</v>
      </c>
      <c r="H447" s="1"/>
      <c r="I447" s="1"/>
      <c r="J447" s="4" t="s">
        <v>12</v>
      </c>
      <c r="K447" s="4" t="s">
        <v>12</v>
      </c>
    </row>
    <row r="448" spans="1:11" ht="15" customHeight="1">
      <c r="A448" s="22" t="s">
        <v>79</v>
      </c>
      <c r="B448" s="22" t="s">
        <v>42</v>
      </c>
      <c r="C448" s="6" t="s">
        <v>11</v>
      </c>
      <c r="D448" s="1">
        <f>D449+D453</f>
        <v>155200</v>
      </c>
      <c r="E448" s="1">
        <f>E449</f>
        <v>155000</v>
      </c>
      <c r="F448" s="1">
        <f>F449</f>
        <v>155000</v>
      </c>
      <c r="G448" s="1"/>
      <c r="H448" s="1"/>
      <c r="I448" s="4">
        <f>H448/D448</f>
        <v>0</v>
      </c>
      <c r="J448" s="4">
        <f>G448/E448</f>
        <v>0</v>
      </c>
      <c r="K448" s="4">
        <f>G448/F448</f>
        <v>0</v>
      </c>
    </row>
    <row r="449" spans="1:11">
      <c r="A449" s="23"/>
      <c r="B449" s="23"/>
      <c r="C449" s="7" t="s">
        <v>13</v>
      </c>
      <c r="D449" s="2">
        <v>155000</v>
      </c>
      <c r="E449" s="2">
        <v>155000</v>
      </c>
      <c r="F449" s="2">
        <v>155000</v>
      </c>
      <c r="G449" s="2">
        <v>15000</v>
      </c>
      <c r="H449" s="2">
        <v>15000</v>
      </c>
      <c r="I449" s="3">
        <f>H449/D449</f>
        <v>9.6774193548387094E-2</v>
      </c>
      <c r="J449" s="3">
        <f>G449/E449</f>
        <v>9.6774193548387094E-2</v>
      </c>
      <c r="K449" s="3">
        <f>G449/F449</f>
        <v>9.6774193548387094E-2</v>
      </c>
    </row>
    <row r="450" spans="1:11" ht="15" customHeight="1">
      <c r="A450" s="23"/>
      <c r="B450" s="23"/>
      <c r="C450" s="7" t="s">
        <v>14</v>
      </c>
      <c r="D450" s="2"/>
      <c r="E450" s="2"/>
      <c r="F450" s="2"/>
      <c r="G450" s="2"/>
      <c r="H450" s="1"/>
      <c r="I450" s="3"/>
      <c r="J450" s="4"/>
      <c r="K450" s="4"/>
    </row>
    <row r="451" spans="1:11">
      <c r="A451" s="23"/>
      <c r="B451" s="23"/>
      <c r="C451" s="7" t="s">
        <v>15</v>
      </c>
      <c r="D451" s="2"/>
      <c r="E451" s="2"/>
      <c r="F451" s="2"/>
      <c r="G451" s="2"/>
      <c r="H451" s="1"/>
      <c r="I451" s="3"/>
      <c r="J451" s="4"/>
      <c r="K451" s="4"/>
    </row>
    <row r="452" spans="1:11" ht="15" customHeight="1">
      <c r="A452" s="23"/>
      <c r="B452" s="23"/>
      <c r="C452" s="7" t="s">
        <v>16</v>
      </c>
      <c r="D452" s="2"/>
      <c r="E452" s="2"/>
      <c r="F452" s="2"/>
      <c r="G452" s="2"/>
      <c r="H452" s="1"/>
      <c r="I452" s="3"/>
      <c r="J452" s="4"/>
      <c r="K452" s="4"/>
    </row>
    <row r="453" spans="1:11">
      <c r="A453" s="23"/>
      <c r="B453" s="23"/>
      <c r="C453" s="7" t="s">
        <v>17</v>
      </c>
      <c r="D453" s="2">
        <v>200</v>
      </c>
      <c r="E453" s="1" t="s">
        <v>12</v>
      </c>
      <c r="F453" s="1" t="s">
        <v>12</v>
      </c>
      <c r="G453" s="1" t="s">
        <v>12</v>
      </c>
      <c r="H453" s="2">
        <v>0</v>
      </c>
      <c r="I453" s="3">
        <f t="shared" ref="I453" si="104">H453/D453</f>
        <v>0</v>
      </c>
      <c r="J453" s="4" t="s">
        <v>12</v>
      </c>
      <c r="K453" s="4" t="s">
        <v>12</v>
      </c>
    </row>
    <row r="454" spans="1:11">
      <c r="A454" s="24"/>
      <c r="B454" s="24"/>
      <c r="C454" s="7" t="s">
        <v>18</v>
      </c>
      <c r="D454" s="2"/>
      <c r="E454" s="1" t="s">
        <v>12</v>
      </c>
      <c r="F454" s="1" t="s">
        <v>12</v>
      </c>
      <c r="G454" s="1" t="s">
        <v>12</v>
      </c>
      <c r="H454" s="1"/>
      <c r="I454" s="1"/>
      <c r="J454" s="4" t="s">
        <v>12</v>
      </c>
      <c r="K454" s="4" t="s">
        <v>12</v>
      </c>
    </row>
    <row r="455" spans="1:11">
      <c r="A455" s="22" t="s">
        <v>84</v>
      </c>
      <c r="B455" s="22" t="s">
        <v>42</v>
      </c>
      <c r="C455" s="6" t="s">
        <v>11</v>
      </c>
      <c r="D455" s="1">
        <f>D456</f>
        <v>9000</v>
      </c>
      <c r="E455" s="1">
        <f>E456</f>
        <v>9000</v>
      </c>
      <c r="F455" s="1">
        <f>F456</f>
        <v>9000</v>
      </c>
      <c r="G455" s="1"/>
      <c r="H455" s="1"/>
      <c r="I455" s="4">
        <f>H455/D455</f>
        <v>0</v>
      </c>
      <c r="J455" s="4">
        <f>G455/E455</f>
        <v>0</v>
      </c>
      <c r="K455" s="4">
        <f>G455/F455</f>
        <v>0</v>
      </c>
    </row>
    <row r="456" spans="1:11">
      <c r="A456" s="23"/>
      <c r="B456" s="23"/>
      <c r="C456" s="7" t="s">
        <v>13</v>
      </c>
      <c r="D456" s="2">
        <v>9000</v>
      </c>
      <c r="E456" s="2">
        <v>9000</v>
      </c>
      <c r="F456" s="2">
        <v>9000</v>
      </c>
      <c r="G456" s="2"/>
      <c r="H456" s="2"/>
      <c r="I456" s="3">
        <f t="shared" ref="I456" si="105">H456/D456</f>
        <v>0</v>
      </c>
      <c r="J456" s="3">
        <f>G456/E456</f>
        <v>0</v>
      </c>
      <c r="K456" s="3"/>
    </row>
    <row r="457" spans="1:11" ht="24">
      <c r="A457" s="23"/>
      <c r="B457" s="23"/>
      <c r="C457" s="7" t="s">
        <v>14</v>
      </c>
      <c r="D457" s="2"/>
      <c r="E457" s="2"/>
      <c r="F457" s="2"/>
      <c r="G457" s="2"/>
      <c r="H457" s="2"/>
      <c r="I457" s="3"/>
      <c r="J457" s="2"/>
      <c r="K457" s="2"/>
    </row>
    <row r="458" spans="1:11">
      <c r="A458" s="23"/>
      <c r="B458" s="23"/>
      <c r="C458" s="7" t="s">
        <v>15</v>
      </c>
      <c r="D458" s="2"/>
      <c r="E458" s="2"/>
      <c r="F458" s="2"/>
      <c r="G458" s="2"/>
      <c r="H458" s="2"/>
      <c r="I458" s="3"/>
      <c r="J458" s="2"/>
      <c r="K458" s="2"/>
    </row>
    <row r="459" spans="1:11" ht="24">
      <c r="A459" s="23"/>
      <c r="B459" s="23"/>
      <c r="C459" s="7" t="s">
        <v>16</v>
      </c>
      <c r="D459" s="2"/>
      <c r="E459" s="2"/>
      <c r="F459" s="2"/>
      <c r="G459" s="2"/>
      <c r="H459" s="2"/>
      <c r="I459" s="3"/>
      <c r="J459" s="2"/>
      <c r="K459" s="2"/>
    </row>
    <row r="460" spans="1:11">
      <c r="A460" s="23"/>
      <c r="B460" s="23"/>
      <c r="C460" s="7" t="s">
        <v>17</v>
      </c>
      <c r="D460" s="2">
        <v>100</v>
      </c>
      <c r="E460" s="1" t="s">
        <v>12</v>
      </c>
      <c r="F460" s="1" t="s">
        <v>12</v>
      </c>
      <c r="G460" s="1" t="s">
        <v>12</v>
      </c>
      <c r="H460" s="2">
        <v>0</v>
      </c>
      <c r="I460" s="3">
        <f t="shared" ref="I460" si="106">H460/D460</f>
        <v>0</v>
      </c>
      <c r="J460" s="1" t="s">
        <v>12</v>
      </c>
      <c r="K460" s="1" t="s">
        <v>12</v>
      </c>
    </row>
    <row r="461" spans="1:11">
      <c r="A461" s="24"/>
      <c r="B461" s="24"/>
      <c r="C461" s="7" t="s">
        <v>18</v>
      </c>
      <c r="D461" s="2"/>
      <c r="E461" s="1" t="s">
        <v>12</v>
      </c>
      <c r="F461" s="1" t="s">
        <v>12</v>
      </c>
      <c r="G461" s="1" t="s">
        <v>12</v>
      </c>
      <c r="H461" s="1"/>
      <c r="I461" s="1"/>
      <c r="J461" s="1" t="s">
        <v>12</v>
      </c>
      <c r="K461" s="1" t="s">
        <v>12</v>
      </c>
    </row>
    <row r="462" spans="1:11">
      <c r="A462" s="22" t="s">
        <v>123</v>
      </c>
      <c r="B462" s="22" t="s">
        <v>42</v>
      </c>
      <c r="C462" s="6" t="s">
        <v>11</v>
      </c>
      <c r="D462" s="1">
        <f>D463+D467</f>
        <v>14250</v>
      </c>
      <c r="E462" s="1">
        <f>E463</f>
        <v>14200</v>
      </c>
      <c r="F462" s="1">
        <f t="shared" ref="F462" si="107">F463</f>
        <v>14200</v>
      </c>
      <c r="G462" s="1"/>
      <c r="H462" s="1"/>
      <c r="I462" s="4">
        <f>H462/D462</f>
        <v>0</v>
      </c>
      <c r="J462" s="4">
        <f>G462/E462</f>
        <v>0</v>
      </c>
      <c r="K462" s="4">
        <f>G462/F462</f>
        <v>0</v>
      </c>
    </row>
    <row r="463" spans="1:11">
      <c r="A463" s="23"/>
      <c r="B463" s="23"/>
      <c r="C463" s="7" t="s">
        <v>13</v>
      </c>
      <c r="D463" s="2">
        <v>14200</v>
      </c>
      <c r="E463" s="2">
        <v>14200</v>
      </c>
      <c r="F463" s="2">
        <v>14200</v>
      </c>
      <c r="G463" s="2"/>
      <c r="H463" s="2"/>
      <c r="I463" s="2"/>
      <c r="J463" s="2"/>
      <c r="K463" s="2"/>
    </row>
    <row r="464" spans="1:11" ht="13.5" customHeight="1">
      <c r="A464" s="23"/>
      <c r="B464" s="23"/>
      <c r="C464" s="7" t="s">
        <v>14</v>
      </c>
      <c r="D464" s="2"/>
      <c r="E464" s="2"/>
      <c r="F464" s="2"/>
      <c r="G464" s="2"/>
      <c r="H464" s="2"/>
      <c r="I464" s="2"/>
      <c r="J464" s="2"/>
      <c r="K464" s="2"/>
    </row>
    <row r="465" spans="1:11">
      <c r="A465" s="23"/>
      <c r="B465" s="23"/>
      <c r="C465" s="7" t="s">
        <v>15</v>
      </c>
      <c r="D465" s="2"/>
      <c r="E465" s="2"/>
      <c r="F465" s="2"/>
      <c r="G465" s="2"/>
      <c r="H465" s="2"/>
      <c r="I465" s="2"/>
      <c r="J465" s="2"/>
      <c r="K465" s="2"/>
    </row>
    <row r="466" spans="1:11" ht="13.5" customHeight="1">
      <c r="A466" s="23"/>
      <c r="B466" s="23"/>
      <c r="C466" s="7" t="s">
        <v>16</v>
      </c>
      <c r="D466" s="2"/>
      <c r="E466" s="2"/>
      <c r="F466" s="2"/>
      <c r="G466" s="2"/>
      <c r="H466" s="2"/>
      <c r="I466" s="2"/>
      <c r="J466" s="2"/>
      <c r="K466" s="2"/>
    </row>
    <row r="467" spans="1:11">
      <c r="A467" s="23"/>
      <c r="B467" s="23"/>
      <c r="C467" s="7" t="s">
        <v>17</v>
      </c>
      <c r="D467" s="2">
        <v>50</v>
      </c>
      <c r="E467" s="1" t="s">
        <v>12</v>
      </c>
      <c r="F467" s="1" t="s">
        <v>12</v>
      </c>
      <c r="G467" s="1" t="s">
        <v>12</v>
      </c>
      <c r="H467" s="2">
        <v>0</v>
      </c>
      <c r="I467" s="3">
        <f t="shared" ref="I467" si="108">H467/D467</f>
        <v>0</v>
      </c>
      <c r="J467" s="1" t="s">
        <v>12</v>
      </c>
      <c r="K467" s="1" t="s">
        <v>12</v>
      </c>
    </row>
    <row r="468" spans="1:11">
      <c r="A468" s="24"/>
      <c r="B468" s="24"/>
      <c r="C468" s="7" t="s">
        <v>18</v>
      </c>
      <c r="D468" s="2"/>
      <c r="E468" s="1" t="s">
        <v>12</v>
      </c>
      <c r="F468" s="1" t="s">
        <v>12</v>
      </c>
      <c r="G468" s="1" t="s">
        <v>12</v>
      </c>
      <c r="H468" s="1"/>
      <c r="I468" s="1"/>
      <c r="J468" s="1" t="s">
        <v>12</v>
      </c>
      <c r="K468" s="1" t="s">
        <v>12</v>
      </c>
    </row>
    <row r="469" spans="1:11">
      <c r="A469" s="22" t="s">
        <v>124</v>
      </c>
      <c r="B469" s="22" t="s">
        <v>42</v>
      </c>
      <c r="C469" s="6" t="s">
        <v>11</v>
      </c>
      <c r="D469" s="1">
        <f>D470+D474</f>
        <v>3100</v>
      </c>
      <c r="E469" s="1">
        <f>E470</f>
        <v>3000</v>
      </c>
      <c r="F469" s="1">
        <f>F470</f>
        <v>3000</v>
      </c>
      <c r="G469" s="1"/>
      <c r="H469" s="1"/>
      <c r="I469" s="4">
        <f>H469/D469</f>
        <v>0</v>
      </c>
      <c r="J469" s="4">
        <f>G469/E469</f>
        <v>0</v>
      </c>
      <c r="K469" s="4">
        <f>G469/F469</f>
        <v>0</v>
      </c>
    </row>
    <row r="470" spans="1:11">
      <c r="A470" s="23"/>
      <c r="B470" s="23"/>
      <c r="C470" s="7" t="s">
        <v>13</v>
      </c>
      <c r="D470" s="2">
        <v>3000</v>
      </c>
      <c r="E470" s="2">
        <v>3000</v>
      </c>
      <c r="F470" s="2">
        <v>3000</v>
      </c>
      <c r="G470" s="2"/>
      <c r="H470" s="2"/>
      <c r="I470" s="2"/>
      <c r="J470" s="2"/>
      <c r="K470" s="2"/>
    </row>
    <row r="471" spans="1:11" ht="15" customHeight="1">
      <c r="A471" s="23"/>
      <c r="B471" s="23"/>
      <c r="C471" s="7" t="s">
        <v>14</v>
      </c>
      <c r="D471" s="2"/>
      <c r="E471" s="2"/>
      <c r="F471" s="2"/>
      <c r="G471" s="2"/>
      <c r="H471" s="2"/>
      <c r="I471" s="2"/>
      <c r="J471" s="2"/>
      <c r="K471" s="2"/>
    </row>
    <row r="472" spans="1:11">
      <c r="A472" s="23"/>
      <c r="B472" s="23"/>
      <c r="C472" s="7" t="s">
        <v>15</v>
      </c>
      <c r="D472" s="2"/>
      <c r="E472" s="2"/>
      <c r="F472" s="2"/>
      <c r="G472" s="2"/>
      <c r="H472" s="2"/>
      <c r="I472" s="2"/>
      <c r="J472" s="2"/>
      <c r="K472" s="2"/>
    </row>
    <row r="473" spans="1:11" ht="15" customHeight="1">
      <c r="A473" s="23"/>
      <c r="B473" s="23"/>
      <c r="C473" s="7" t="s">
        <v>16</v>
      </c>
      <c r="D473" s="2"/>
      <c r="E473" s="2"/>
      <c r="F473" s="2"/>
      <c r="G473" s="2"/>
      <c r="H473" s="2"/>
      <c r="I473" s="2"/>
      <c r="J473" s="2"/>
      <c r="K473" s="2"/>
    </row>
    <row r="474" spans="1:11">
      <c r="A474" s="23"/>
      <c r="B474" s="23"/>
      <c r="C474" s="7" t="s">
        <v>17</v>
      </c>
      <c r="D474" s="2">
        <v>100</v>
      </c>
      <c r="E474" s="1" t="s">
        <v>12</v>
      </c>
      <c r="F474" s="1" t="s">
        <v>12</v>
      </c>
      <c r="G474" s="1" t="s">
        <v>12</v>
      </c>
      <c r="H474" s="2">
        <v>0</v>
      </c>
      <c r="I474" s="3">
        <f t="shared" ref="I474" si="109">H474/D474</f>
        <v>0</v>
      </c>
      <c r="J474" s="1" t="s">
        <v>12</v>
      </c>
      <c r="K474" s="1" t="s">
        <v>12</v>
      </c>
    </row>
    <row r="475" spans="1:11">
      <c r="A475" s="24"/>
      <c r="B475" s="24"/>
      <c r="C475" s="7" t="s">
        <v>18</v>
      </c>
      <c r="D475" s="2"/>
      <c r="E475" s="1" t="s">
        <v>12</v>
      </c>
      <c r="F475" s="1" t="s">
        <v>12</v>
      </c>
      <c r="G475" s="1" t="s">
        <v>12</v>
      </c>
      <c r="H475" s="1"/>
      <c r="I475" s="1"/>
      <c r="J475" s="1" t="s">
        <v>12</v>
      </c>
      <c r="K475" s="1" t="s">
        <v>12</v>
      </c>
    </row>
    <row r="476" spans="1:11">
      <c r="A476" s="22" t="s">
        <v>125</v>
      </c>
      <c r="B476" s="22" t="s">
        <v>42</v>
      </c>
      <c r="C476" s="6" t="s">
        <v>11</v>
      </c>
      <c r="D476" s="1">
        <f>D477+D481</f>
        <v>12050</v>
      </c>
      <c r="E476" s="1">
        <f>E477</f>
        <v>12000</v>
      </c>
      <c r="F476" s="1">
        <f>F477</f>
        <v>12000</v>
      </c>
      <c r="G476" s="1"/>
      <c r="H476" s="1"/>
      <c r="I476" s="4">
        <f>H476/D476</f>
        <v>0</v>
      </c>
      <c r="J476" s="4">
        <f>G476/E476</f>
        <v>0</v>
      </c>
      <c r="K476" s="4">
        <f>G476/F476</f>
        <v>0</v>
      </c>
    </row>
    <row r="477" spans="1:11">
      <c r="A477" s="23"/>
      <c r="B477" s="23"/>
      <c r="C477" s="7" t="s">
        <v>13</v>
      </c>
      <c r="D477" s="2">
        <v>12000</v>
      </c>
      <c r="E477" s="2">
        <v>12000</v>
      </c>
      <c r="F477" s="2">
        <v>12000</v>
      </c>
      <c r="G477" s="2"/>
      <c r="H477" s="2"/>
      <c r="I477" s="2"/>
      <c r="J477" s="2"/>
      <c r="K477" s="2"/>
    </row>
    <row r="478" spans="1:11" ht="14.25" customHeight="1">
      <c r="A478" s="23"/>
      <c r="B478" s="23"/>
      <c r="C478" s="7" t="s">
        <v>14</v>
      </c>
      <c r="D478" s="2"/>
      <c r="E478" s="2"/>
      <c r="F478" s="2"/>
      <c r="G478" s="2"/>
      <c r="H478" s="2"/>
      <c r="I478" s="2"/>
      <c r="J478" s="2"/>
      <c r="K478" s="2"/>
    </row>
    <row r="479" spans="1:11">
      <c r="A479" s="23"/>
      <c r="B479" s="23"/>
      <c r="C479" s="7" t="s">
        <v>15</v>
      </c>
      <c r="D479" s="2"/>
      <c r="E479" s="2"/>
      <c r="F479" s="2"/>
      <c r="G479" s="2"/>
      <c r="H479" s="2"/>
      <c r="I479" s="2"/>
      <c r="J479" s="2"/>
      <c r="K479" s="2"/>
    </row>
    <row r="480" spans="1:11" ht="14.25" customHeight="1">
      <c r="A480" s="23"/>
      <c r="B480" s="23"/>
      <c r="C480" s="7" t="s">
        <v>16</v>
      </c>
      <c r="D480" s="2"/>
      <c r="E480" s="2"/>
      <c r="F480" s="2"/>
      <c r="G480" s="2"/>
      <c r="H480" s="2"/>
      <c r="I480" s="2"/>
      <c r="J480" s="2"/>
      <c r="K480" s="2"/>
    </row>
    <row r="481" spans="1:11">
      <c r="A481" s="23"/>
      <c r="B481" s="23"/>
      <c r="C481" s="7" t="s">
        <v>17</v>
      </c>
      <c r="D481" s="2">
        <v>50</v>
      </c>
      <c r="E481" s="1" t="s">
        <v>12</v>
      </c>
      <c r="F481" s="1" t="s">
        <v>12</v>
      </c>
      <c r="G481" s="1" t="s">
        <v>12</v>
      </c>
      <c r="H481" s="2">
        <v>0</v>
      </c>
      <c r="I481" s="3">
        <f t="shared" ref="I481" si="110">H481/D481</f>
        <v>0</v>
      </c>
      <c r="J481" s="1" t="s">
        <v>12</v>
      </c>
      <c r="K481" s="1" t="s">
        <v>12</v>
      </c>
    </row>
    <row r="482" spans="1:11">
      <c r="A482" s="24"/>
      <c r="B482" s="24"/>
      <c r="C482" s="7" t="s">
        <v>18</v>
      </c>
      <c r="D482" s="2"/>
      <c r="E482" s="1" t="s">
        <v>12</v>
      </c>
      <c r="F482" s="1" t="s">
        <v>12</v>
      </c>
      <c r="G482" s="1" t="s">
        <v>12</v>
      </c>
      <c r="H482" s="1"/>
      <c r="I482" s="1"/>
      <c r="J482" s="1" t="s">
        <v>12</v>
      </c>
      <c r="K482" s="1" t="s">
        <v>12</v>
      </c>
    </row>
    <row r="483" spans="1:11">
      <c r="A483" s="22" t="s">
        <v>126</v>
      </c>
      <c r="B483" s="22" t="s">
        <v>42</v>
      </c>
      <c r="C483" s="6" t="s">
        <v>11</v>
      </c>
      <c r="D483" s="1">
        <f>D486</f>
        <v>320000</v>
      </c>
      <c r="E483" s="1">
        <f>E486</f>
        <v>320000</v>
      </c>
      <c r="F483" s="1"/>
      <c r="G483" s="1"/>
      <c r="H483" s="1"/>
      <c r="I483" s="4">
        <f>H483/D483</f>
        <v>0</v>
      </c>
      <c r="J483" s="4">
        <f>G483/E483</f>
        <v>0</v>
      </c>
      <c r="K483" s="4"/>
    </row>
    <row r="484" spans="1:11">
      <c r="A484" s="23"/>
      <c r="B484" s="23"/>
      <c r="C484" s="7" t="s">
        <v>13</v>
      </c>
      <c r="D484" s="2"/>
      <c r="E484" s="2"/>
      <c r="F484" s="2"/>
      <c r="G484" s="2"/>
      <c r="H484" s="2"/>
      <c r="I484" s="2"/>
      <c r="J484" s="2"/>
      <c r="K484" s="2"/>
    </row>
    <row r="485" spans="1:11" ht="13.5" customHeight="1">
      <c r="A485" s="23"/>
      <c r="B485" s="23"/>
      <c r="C485" s="7" t="s">
        <v>14</v>
      </c>
      <c r="D485" s="2"/>
      <c r="E485" s="2"/>
      <c r="F485" s="2"/>
      <c r="G485" s="2"/>
      <c r="H485" s="2"/>
      <c r="I485" s="2"/>
      <c r="J485" s="2"/>
      <c r="K485" s="2"/>
    </row>
    <row r="486" spans="1:11">
      <c r="A486" s="23"/>
      <c r="B486" s="23"/>
      <c r="C486" s="7" t="s">
        <v>15</v>
      </c>
      <c r="D486" s="2">
        <v>320000</v>
      </c>
      <c r="E486" s="2">
        <v>320000</v>
      </c>
      <c r="F486" s="2"/>
      <c r="G486" s="2"/>
      <c r="H486" s="2"/>
      <c r="I486" s="2"/>
      <c r="J486" s="2"/>
      <c r="K486" s="2"/>
    </row>
    <row r="487" spans="1:11" ht="15.75" customHeight="1">
      <c r="A487" s="23"/>
      <c r="B487" s="23"/>
      <c r="C487" s="7" t="s">
        <v>16</v>
      </c>
      <c r="D487" s="2"/>
      <c r="E487" s="2"/>
      <c r="F487" s="2"/>
      <c r="G487" s="2"/>
      <c r="H487" s="2"/>
      <c r="I487" s="2"/>
      <c r="J487" s="2"/>
      <c r="K487" s="2"/>
    </row>
    <row r="488" spans="1:11">
      <c r="A488" s="23"/>
      <c r="B488" s="23"/>
      <c r="C488" s="7" t="s">
        <v>17</v>
      </c>
      <c r="D488" s="2"/>
      <c r="E488" s="1" t="s">
        <v>12</v>
      </c>
      <c r="F488" s="1" t="s">
        <v>12</v>
      </c>
      <c r="G488" s="1" t="s">
        <v>12</v>
      </c>
      <c r="H488" s="2"/>
      <c r="I488" s="3"/>
      <c r="J488" s="1" t="s">
        <v>12</v>
      </c>
      <c r="K488" s="1" t="s">
        <v>12</v>
      </c>
    </row>
    <row r="489" spans="1:11">
      <c r="A489" s="24"/>
      <c r="B489" s="24"/>
      <c r="C489" s="7" t="s">
        <v>18</v>
      </c>
      <c r="D489" s="2"/>
      <c r="E489" s="1" t="s">
        <v>12</v>
      </c>
      <c r="F489" s="1" t="s">
        <v>12</v>
      </c>
      <c r="G489" s="1" t="s">
        <v>12</v>
      </c>
      <c r="H489" s="1"/>
      <c r="I489" s="1"/>
      <c r="J489" s="1" t="s">
        <v>12</v>
      </c>
      <c r="K489" s="1" t="s">
        <v>12</v>
      </c>
    </row>
    <row r="490" spans="1:11" ht="15" customHeight="1">
      <c r="A490" s="22" t="s">
        <v>43</v>
      </c>
      <c r="B490" s="22" t="s">
        <v>37</v>
      </c>
      <c r="C490" s="6" t="s">
        <v>11</v>
      </c>
      <c r="D490" s="1">
        <f>SUM(D491:D496)</f>
        <v>314103.8</v>
      </c>
      <c r="E490" s="1">
        <f t="shared" ref="E490:F490" si="111">SUM(E491:E496)</f>
        <v>220799.3</v>
      </c>
      <c r="F490" s="1">
        <f t="shared" si="111"/>
        <v>226062.60000000003</v>
      </c>
      <c r="G490" s="1">
        <f>SUM(G491:G496)</f>
        <v>134953.35</v>
      </c>
      <c r="H490" s="1">
        <f>SUM(H491:H496)</f>
        <v>134953.35</v>
      </c>
      <c r="I490" s="4">
        <f>H490/D490</f>
        <v>0.42964570947565744</v>
      </c>
      <c r="J490" s="4">
        <f>G490/E490</f>
        <v>0.6112037039972501</v>
      </c>
      <c r="K490" s="4">
        <f>G490/F490</f>
        <v>0.59697336047625738</v>
      </c>
    </row>
    <row r="491" spans="1:11">
      <c r="A491" s="23"/>
      <c r="B491" s="23"/>
      <c r="C491" s="7" t="s">
        <v>13</v>
      </c>
      <c r="D491" s="2">
        <f>SUM(D498,D526)</f>
        <v>314103.8</v>
      </c>
      <c r="E491" s="2">
        <f t="shared" ref="E491:H491" si="112">SUM(E498,E526)</f>
        <v>220799.3</v>
      </c>
      <c r="F491" s="2">
        <f t="shared" si="112"/>
        <v>226062.60000000003</v>
      </c>
      <c r="G491" s="2">
        <f t="shared" si="112"/>
        <v>134953.35</v>
      </c>
      <c r="H491" s="2">
        <f t="shared" si="112"/>
        <v>134953.35</v>
      </c>
      <c r="I491" s="3">
        <f>H491/D491</f>
        <v>0.42964570947565744</v>
      </c>
      <c r="J491" s="3">
        <f>G491/E491</f>
        <v>0.6112037039972501</v>
      </c>
      <c r="K491" s="3">
        <f>G491/F491</f>
        <v>0.59697336047625738</v>
      </c>
    </row>
    <row r="492" spans="1:11" ht="15" customHeight="1">
      <c r="A492" s="23"/>
      <c r="B492" s="23"/>
      <c r="C492" s="7" t="s">
        <v>14</v>
      </c>
      <c r="D492" s="2"/>
      <c r="E492" s="2"/>
      <c r="F492" s="2"/>
      <c r="G492" s="2"/>
      <c r="H492" s="5"/>
      <c r="I492" s="3"/>
      <c r="J492" s="4"/>
      <c r="K492" s="4"/>
    </row>
    <row r="493" spans="1:11">
      <c r="A493" s="23"/>
      <c r="B493" s="23"/>
      <c r="C493" s="7" t="s">
        <v>15</v>
      </c>
      <c r="D493" s="2"/>
      <c r="E493" s="2"/>
      <c r="F493" s="2"/>
      <c r="G493" s="2"/>
      <c r="H493" s="5"/>
      <c r="I493" s="3"/>
      <c r="J493" s="4"/>
      <c r="K493" s="4"/>
    </row>
    <row r="494" spans="1:11" ht="15" customHeight="1">
      <c r="A494" s="23"/>
      <c r="B494" s="23"/>
      <c r="C494" s="7" t="s">
        <v>16</v>
      </c>
      <c r="D494" s="2"/>
      <c r="E494" s="2"/>
      <c r="F494" s="2"/>
      <c r="G494" s="2"/>
      <c r="H494" s="5"/>
      <c r="I494" s="3"/>
      <c r="J494" s="4"/>
      <c r="K494" s="4"/>
    </row>
    <row r="495" spans="1:11">
      <c r="A495" s="23"/>
      <c r="B495" s="23"/>
      <c r="C495" s="7" t="s">
        <v>17</v>
      </c>
      <c r="D495" s="2"/>
      <c r="E495" s="1" t="s">
        <v>12</v>
      </c>
      <c r="F495" s="1" t="s">
        <v>12</v>
      </c>
      <c r="G495" s="1" t="s">
        <v>12</v>
      </c>
      <c r="H495" s="5"/>
      <c r="I495" s="3"/>
      <c r="J495" s="1" t="s">
        <v>12</v>
      </c>
      <c r="K495" s="1" t="s">
        <v>12</v>
      </c>
    </row>
    <row r="496" spans="1:11">
      <c r="A496" s="24"/>
      <c r="B496" s="24"/>
      <c r="C496" s="7" t="s">
        <v>18</v>
      </c>
      <c r="D496" s="2"/>
      <c r="E496" s="1" t="s">
        <v>12</v>
      </c>
      <c r="F496" s="1" t="s">
        <v>12</v>
      </c>
      <c r="G496" s="1" t="s">
        <v>12</v>
      </c>
      <c r="H496" s="5"/>
      <c r="I496" s="5"/>
      <c r="J496" s="1" t="s">
        <v>12</v>
      </c>
      <c r="K496" s="1" t="s">
        <v>12</v>
      </c>
    </row>
    <row r="497" spans="1:11" ht="15" customHeight="1">
      <c r="A497" s="22" t="s">
        <v>44</v>
      </c>
      <c r="B497" s="22" t="s">
        <v>37</v>
      </c>
      <c r="C497" s="6" t="s">
        <v>11</v>
      </c>
      <c r="D497" s="1">
        <f>SUM(D498:D503)</f>
        <v>253381.1</v>
      </c>
      <c r="E497" s="1">
        <f>SUM(E498:E503)</f>
        <v>157076.6</v>
      </c>
      <c r="F497" s="1">
        <f>SUM(F498:F503)</f>
        <v>162339.90000000002</v>
      </c>
      <c r="G497" s="1">
        <f>SUM(G498:G503)</f>
        <v>94440.25</v>
      </c>
      <c r="H497" s="1">
        <f>SUM(H498:H503)</f>
        <v>94440.25</v>
      </c>
      <c r="I497" s="4">
        <f>H497/D497</f>
        <v>0.37272018315493932</v>
      </c>
      <c r="J497" s="4">
        <f>G497/E497</f>
        <v>0.60123691243635269</v>
      </c>
      <c r="K497" s="4">
        <f>G497/F497</f>
        <v>0.58174392124178953</v>
      </c>
    </row>
    <row r="498" spans="1:11">
      <c r="A498" s="23"/>
      <c r="B498" s="23"/>
      <c r="C498" s="7" t="s">
        <v>13</v>
      </c>
      <c r="D498" s="2">
        <f>SUM(D505,D512,D519)</f>
        <v>253381.1</v>
      </c>
      <c r="E498" s="2">
        <f t="shared" ref="E498:H498" si="113">SUM(E505,E512,E519)</f>
        <v>157076.6</v>
      </c>
      <c r="F498" s="2">
        <f t="shared" si="113"/>
        <v>162339.90000000002</v>
      </c>
      <c r="G498" s="2">
        <f t="shared" si="113"/>
        <v>94440.25</v>
      </c>
      <c r="H498" s="2">
        <f t="shared" si="113"/>
        <v>94440.25</v>
      </c>
      <c r="I498" s="3">
        <f>H498/D498</f>
        <v>0.37272018315493932</v>
      </c>
      <c r="J498" s="3">
        <f>G498/E498</f>
        <v>0.60123691243635269</v>
      </c>
      <c r="K498" s="3">
        <f>G498/F498</f>
        <v>0.58174392124178953</v>
      </c>
    </row>
    <row r="499" spans="1:11" ht="15" customHeight="1">
      <c r="A499" s="23"/>
      <c r="B499" s="23"/>
      <c r="C499" s="7" t="s">
        <v>14</v>
      </c>
      <c r="D499" s="2"/>
      <c r="E499" s="2"/>
      <c r="F499" s="2"/>
      <c r="G499" s="2"/>
      <c r="H499" s="5"/>
      <c r="I499" s="3"/>
      <c r="J499" s="3"/>
      <c r="K499" s="4"/>
    </row>
    <row r="500" spans="1:11">
      <c r="A500" s="23"/>
      <c r="B500" s="23"/>
      <c r="C500" s="7" t="s">
        <v>15</v>
      </c>
      <c r="D500" s="2"/>
      <c r="E500" s="2"/>
      <c r="F500" s="2"/>
      <c r="G500" s="2"/>
      <c r="H500" s="5"/>
      <c r="I500" s="3"/>
      <c r="J500" s="3"/>
      <c r="K500" s="4"/>
    </row>
    <row r="501" spans="1:11" ht="15" customHeight="1">
      <c r="A501" s="23"/>
      <c r="B501" s="23"/>
      <c r="C501" s="7" t="s">
        <v>16</v>
      </c>
      <c r="D501" s="2"/>
      <c r="E501" s="2"/>
      <c r="F501" s="2"/>
      <c r="G501" s="2"/>
      <c r="H501" s="5"/>
      <c r="I501" s="3"/>
      <c r="J501" s="3"/>
      <c r="K501" s="4"/>
    </row>
    <row r="502" spans="1:11">
      <c r="A502" s="23"/>
      <c r="B502" s="23"/>
      <c r="C502" s="7" t="s">
        <v>17</v>
      </c>
      <c r="D502" s="2"/>
      <c r="E502" s="1" t="s">
        <v>12</v>
      </c>
      <c r="F502" s="1" t="s">
        <v>12</v>
      </c>
      <c r="G502" s="1" t="s">
        <v>12</v>
      </c>
      <c r="H502" s="2"/>
      <c r="I502" s="3"/>
      <c r="J502" s="1" t="s">
        <v>12</v>
      </c>
      <c r="K502" s="1" t="s">
        <v>12</v>
      </c>
    </row>
    <row r="503" spans="1:11">
      <c r="A503" s="24"/>
      <c r="B503" s="24"/>
      <c r="C503" s="7" t="s">
        <v>18</v>
      </c>
      <c r="D503" s="2"/>
      <c r="E503" s="1" t="s">
        <v>12</v>
      </c>
      <c r="F503" s="1" t="s">
        <v>12</v>
      </c>
      <c r="G503" s="1" t="s">
        <v>12</v>
      </c>
      <c r="H503" s="2"/>
      <c r="I503" s="5"/>
      <c r="J503" s="1" t="s">
        <v>12</v>
      </c>
      <c r="K503" s="1" t="s">
        <v>12</v>
      </c>
    </row>
    <row r="504" spans="1:11">
      <c r="A504" s="22" t="s">
        <v>97</v>
      </c>
      <c r="B504" s="22" t="s">
        <v>37</v>
      </c>
      <c r="C504" s="6" t="s">
        <v>11</v>
      </c>
      <c r="D504" s="1">
        <f>SUM(D505:D510)</f>
        <v>177076.6</v>
      </c>
      <c r="E504" s="1">
        <f>SUM(E505:E510)</f>
        <v>100783</v>
      </c>
      <c r="F504" s="1">
        <f>SUM(F505:F510)</f>
        <v>96173.6</v>
      </c>
      <c r="G504" s="1">
        <f>SUM(G505:G510)</f>
        <v>54272.4</v>
      </c>
      <c r="H504" s="1">
        <f>SUM(H505:H510)</f>
        <v>54272.4</v>
      </c>
      <c r="I504" s="4">
        <f>H504/D504</f>
        <v>0.30649108916706103</v>
      </c>
      <c r="J504" s="4">
        <f>G504/E504</f>
        <v>0.53850748638163182</v>
      </c>
      <c r="K504" s="4">
        <f>G504/F504</f>
        <v>0.5643170267100327</v>
      </c>
    </row>
    <row r="505" spans="1:11">
      <c r="A505" s="23"/>
      <c r="B505" s="23"/>
      <c r="C505" s="7" t="s">
        <v>13</v>
      </c>
      <c r="D505" s="2">
        <v>177076.6</v>
      </c>
      <c r="E505" s="2">
        <v>100783</v>
      </c>
      <c r="F505" s="2">
        <v>96173.6</v>
      </c>
      <c r="G505" s="2">
        <v>54272.4</v>
      </c>
      <c r="H505" s="21">
        <v>54272.4</v>
      </c>
      <c r="I505" s="3">
        <f>H505/D505</f>
        <v>0.30649108916706103</v>
      </c>
      <c r="J505" s="3">
        <f>G505/E505</f>
        <v>0.53850748638163182</v>
      </c>
      <c r="K505" s="3">
        <f>G505/F505</f>
        <v>0.5643170267100327</v>
      </c>
    </row>
    <row r="506" spans="1:11" ht="24">
      <c r="A506" s="23"/>
      <c r="B506" s="23"/>
      <c r="C506" s="7" t="s">
        <v>14</v>
      </c>
      <c r="D506" s="2"/>
      <c r="E506" s="2"/>
      <c r="F506" s="2"/>
      <c r="G506" s="2"/>
      <c r="H506" s="5"/>
      <c r="I506" s="3"/>
      <c r="J506" s="3"/>
      <c r="K506" s="4"/>
    </row>
    <row r="507" spans="1:11">
      <c r="A507" s="23"/>
      <c r="B507" s="23"/>
      <c r="C507" s="7" t="s">
        <v>15</v>
      </c>
      <c r="D507" s="2"/>
      <c r="E507" s="2"/>
      <c r="F507" s="2"/>
      <c r="G507" s="2"/>
      <c r="H507" s="5"/>
      <c r="I507" s="3"/>
      <c r="J507" s="3"/>
      <c r="K507" s="4"/>
    </row>
    <row r="508" spans="1:11" ht="24">
      <c r="A508" s="23"/>
      <c r="B508" s="23"/>
      <c r="C508" s="7" t="s">
        <v>16</v>
      </c>
      <c r="D508" s="2"/>
      <c r="E508" s="2"/>
      <c r="F508" s="2"/>
      <c r="G508" s="2"/>
      <c r="H508" s="5"/>
      <c r="I508" s="3"/>
      <c r="J508" s="3"/>
      <c r="K508" s="4"/>
    </row>
    <row r="509" spans="1:11">
      <c r="A509" s="23"/>
      <c r="B509" s="23"/>
      <c r="C509" s="7" t="s">
        <v>17</v>
      </c>
      <c r="D509" s="2"/>
      <c r="E509" s="1" t="s">
        <v>12</v>
      </c>
      <c r="F509" s="1" t="s">
        <v>12</v>
      </c>
      <c r="G509" s="1" t="s">
        <v>12</v>
      </c>
      <c r="H509" s="2"/>
      <c r="I509" s="3"/>
      <c r="J509" s="1" t="s">
        <v>12</v>
      </c>
      <c r="K509" s="1" t="s">
        <v>12</v>
      </c>
    </row>
    <row r="510" spans="1:11">
      <c r="A510" s="24"/>
      <c r="B510" s="24"/>
      <c r="C510" s="7" t="s">
        <v>18</v>
      </c>
      <c r="D510" s="2"/>
      <c r="E510" s="1" t="s">
        <v>12</v>
      </c>
      <c r="F510" s="1" t="s">
        <v>12</v>
      </c>
      <c r="G510" s="1" t="s">
        <v>12</v>
      </c>
      <c r="H510" s="2"/>
      <c r="I510" s="5"/>
      <c r="J510" s="1" t="s">
        <v>12</v>
      </c>
      <c r="K510" s="1" t="s">
        <v>12</v>
      </c>
    </row>
    <row r="511" spans="1:11">
      <c r="A511" s="22" t="s">
        <v>98</v>
      </c>
      <c r="B511" s="22" t="s">
        <v>37</v>
      </c>
      <c r="C511" s="6" t="s">
        <v>11</v>
      </c>
      <c r="D511" s="1">
        <f>SUM(D512:D517)</f>
        <v>22385.5</v>
      </c>
      <c r="E511" s="1">
        <f>SUM(E512:E517)</f>
        <v>2220.6999999999998</v>
      </c>
      <c r="F511" s="1">
        <f>SUM(F512:F517)</f>
        <v>15300.5</v>
      </c>
      <c r="G511" s="1">
        <f>SUM(G512:G517)</f>
        <v>10630.8</v>
      </c>
      <c r="H511" s="1">
        <f>SUM(H512:H517)</f>
        <v>10630.8</v>
      </c>
      <c r="I511" s="4">
        <f>H511/D511</f>
        <v>0.47489669652230238</v>
      </c>
      <c r="J511" s="4">
        <f>G511/E511</f>
        <v>4.7871391903453864</v>
      </c>
      <c r="K511" s="4">
        <f>G511/F511</f>
        <v>0.69480082350249983</v>
      </c>
    </row>
    <row r="512" spans="1:11">
      <c r="A512" s="23"/>
      <c r="B512" s="23"/>
      <c r="C512" s="7" t="s">
        <v>13</v>
      </c>
      <c r="D512" s="2">
        <v>22385.5</v>
      </c>
      <c r="E512" s="2">
        <v>2220.6999999999998</v>
      </c>
      <c r="F512" s="2">
        <v>15300.5</v>
      </c>
      <c r="G512" s="2">
        <v>10630.8</v>
      </c>
      <c r="H512" s="21">
        <v>10630.8</v>
      </c>
      <c r="I512" s="3">
        <f>H512/D512</f>
        <v>0.47489669652230238</v>
      </c>
      <c r="J512" s="3">
        <f>G512/E512</f>
        <v>4.7871391903453864</v>
      </c>
      <c r="K512" s="3">
        <f>G512/F512</f>
        <v>0.69480082350249983</v>
      </c>
    </row>
    <row r="513" spans="1:11" ht="24">
      <c r="A513" s="23"/>
      <c r="B513" s="23"/>
      <c r="C513" s="7" t="s">
        <v>14</v>
      </c>
      <c r="D513" s="2"/>
      <c r="E513" s="2"/>
      <c r="F513" s="2"/>
      <c r="G513" s="2"/>
      <c r="H513" s="5"/>
      <c r="I513" s="3"/>
      <c r="J513" s="3"/>
      <c r="K513" s="4"/>
    </row>
    <row r="514" spans="1:11">
      <c r="A514" s="23"/>
      <c r="B514" s="23"/>
      <c r="C514" s="7" t="s">
        <v>15</v>
      </c>
      <c r="D514" s="2"/>
      <c r="E514" s="2"/>
      <c r="F514" s="2"/>
      <c r="G514" s="2"/>
      <c r="H514" s="5"/>
      <c r="I514" s="3"/>
      <c r="J514" s="3"/>
      <c r="K514" s="4"/>
    </row>
    <row r="515" spans="1:11" ht="24">
      <c r="A515" s="23"/>
      <c r="B515" s="23"/>
      <c r="C515" s="7" t="s">
        <v>16</v>
      </c>
      <c r="D515" s="2"/>
      <c r="E515" s="2"/>
      <c r="F515" s="2"/>
      <c r="G515" s="2"/>
      <c r="H515" s="5"/>
      <c r="I515" s="3"/>
      <c r="J515" s="3"/>
      <c r="K515" s="4"/>
    </row>
    <row r="516" spans="1:11">
      <c r="A516" s="23"/>
      <c r="B516" s="23"/>
      <c r="C516" s="7" t="s">
        <v>17</v>
      </c>
      <c r="D516" s="2"/>
      <c r="E516" s="1" t="s">
        <v>12</v>
      </c>
      <c r="F516" s="1" t="s">
        <v>12</v>
      </c>
      <c r="G516" s="1" t="s">
        <v>12</v>
      </c>
      <c r="H516" s="2"/>
      <c r="I516" s="3"/>
      <c r="J516" s="1" t="s">
        <v>12</v>
      </c>
      <c r="K516" s="1" t="s">
        <v>12</v>
      </c>
    </row>
    <row r="517" spans="1:11">
      <c r="A517" s="24"/>
      <c r="B517" s="24"/>
      <c r="C517" s="7" t="s">
        <v>18</v>
      </c>
      <c r="D517" s="2"/>
      <c r="E517" s="1" t="s">
        <v>12</v>
      </c>
      <c r="F517" s="1" t="s">
        <v>12</v>
      </c>
      <c r="G517" s="1" t="s">
        <v>12</v>
      </c>
      <c r="H517" s="2"/>
      <c r="I517" s="5"/>
      <c r="J517" s="1" t="s">
        <v>12</v>
      </c>
      <c r="K517" s="1" t="s">
        <v>12</v>
      </c>
    </row>
    <row r="518" spans="1:11">
      <c r="A518" s="22" t="s">
        <v>99</v>
      </c>
      <c r="B518" s="22" t="s">
        <v>37</v>
      </c>
      <c r="C518" s="6" t="s">
        <v>11</v>
      </c>
      <c r="D518" s="1">
        <f>SUM(D519:D524)</f>
        <v>53919</v>
      </c>
      <c r="E518" s="1">
        <f>SUM(E519:E524)</f>
        <v>54072.9</v>
      </c>
      <c r="F518" s="1">
        <f>SUM(F519:F524)</f>
        <v>50865.8</v>
      </c>
      <c r="G518" s="1">
        <f>SUM(G519:G524)</f>
        <v>29537.05</v>
      </c>
      <c r="H518" s="1">
        <f>SUM(H519:H524)</f>
        <v>29537.05</v>
      </c>
      <c r="I518" s="4">
        <f>H518/D518</f>
        <v>0.54780411357777403</v>
      </c>
      <c r="J518" s="4">
        <f>G518/E518</f>
        <v>0.54624497668887739</v>
      </c>
      <c r="K518" s="4">
        <f>G518/F518</f>
        <v>0.58068584392656752</v>
      </c>
    </row>
    <row r="519" spans="1:11">
      <c r="A519" s="23"/>
      <c r="B519" s="23"/>
      <c r="C519" s="7" t="s">
        <v>13</v>
      </c>
      <c r="D519" s="2">
        <v>53919</v>
      </c>
      <c r="E519" s="2">
        <v>54072.9</v>
      </c>
      <c r="F519" s="2">
        <v>50865.8</v>
      </c>
      <c r="G519" s="2">
        <v>29537.05</v>
      </c>
      <c r="H519" s="21">
        <v>29537.05</v>
      </c>
      <c r="I519" s="3">
        <f>H519/D519</f>
        <v>0.54780411357777403</v>
      </c>
      <c r="J519" s="3">
        <f>G519/E519</f>
        <v>0.54624497668887739</v>
      </c>
      <c r="K519" s="3">
        <f>G519/F519</f>
        <v>0.58068584392656752</v>
      </c>
    </row>
    <row r="520" spans="1:11" ht="24">
      <c r="A520" s="23"/>
      <c r="B520" s="23"/>
      <c r="C520" s="7" t="s">
        <v>14</v>
      </c>
      <c r="D520" s="2"/>
      <c r="E520" s="2"/>
      <c r="F520" s="2"/>
      <c r="G520" s="2"/>
      <c r="H520" s="5"/>
      <c r="I520" s="3"/>
      <c r="J520" s="3"/>
      <c r="K520" s="4"/>
    </row>
    <row r="521" spans="1:11">
      <c r="A521" s="23"/>
      <c r="B521" s="23"/>
      <c r="C521" s="7" t="s">
        <v>15</v>
      </c>
      <c r="D521" s="2"/>
      <c r="E521" s="2"/>
      <c r="F521" s="2"/>
      <c r="G521" s="2"/>
      <c r="H521" s="5"/>
      <c r="I521" s="3"/>
      <c r="J521" s="3"/>
      <c r="K521" s="4"/>
    </row>
    <row r="522" spans="1:11" ht="24">
      <c r="A522" s="23"/>
      <c r="B522" s="23"/>
      <c r="C522" s="7" t="s">
        <v>16</v>
      </c>
      <c r="D522" s="2"/>
      <c r="E522" s="2"/>
      <c r="F522" s="2"/>
      <c r="G522" s="2"/>
      <c r="H522" s="5"/>
      <c r="I522" s="3"/>
      <c r="J522" s="3"/>
      <c r="K522" s="4"/>
    </row>
    <row r="523" spans="1:11">
      <c r="A523" s="23"/>
      <c r="B523" s="23"/>
      <c r="C523" s="7" t="s">
        <v>17</v>
      </c>
      <c r="D523" s="2"/>
      <c r="E523" s="1" t="s">
        <v>12</v>
      </c>
      <c r="F523" s="1" t="s">
        <v>12</v>
      </c>
      <c r="G523" s="1" t="s">
        <v>12</v>
      </c>
      <c r="H523" s="2"/>
      <c r="I523" s="3"/>
      <c r="J523" s="1" t="s">
        <v>12</v>
      </c>
      <c r="K523" s="1" t="s">
        <v>12</v>
      </c>
    </row>
    <row r="524" spans="1:11">
      <c r="A524" s="24"/>
      <c r="B524" s="24"/>
      <c r="C524" s="7" t="s">
        <v>18</v>
      </c>
      <c r="D524" s="2"/>
      <c r="E524" s="1" t="s">
        <v>12</v>
      </c>
      <c r="F524" s="1" t="s">
        <v>12</v>
      </c>
      <c r="G524" s="1" t="s">
        <v>12</v>
      </c>
      <c r="H524" s="2"/>
      <c r="I524" s="5"/>
      <c r="J524" s="1" t="s">
        <v>12</v>
      </c>
      <c r="K524" s="1" t="s">
        <v>12</v>
      </c>
    </row>
    <row r="525" spans="1:11" ht="15" customHeight="1">
      <c r="A525" s="25" t="s">
        <v>45</v>
      </c>
      <c r="B525" s="22" t="s">
        <v>37</v>
      </c>
      <c r="C525" s="6" t="s">
        <v>11</v>
      </c>
      <c r="D525" s="1">
        <f>SUM(D526:D531)</f>
        <v>60722.7</v>
      </c>
      <c r="E525" s="1">
        <f t="shared" ref="E525:H525" si="114">SUM(E526:E531)</f>
        <v>63722.7</v>
      </c>
      <c r="F525" s="1">
        <f t="shared" si="114"/>
        <v>63722.7</v>
      </c>
      <c r="G525" s="1">
        <f t="shared" si="114"/>
        <v>40513.1</v>
      </c>
      <c r="H525" s="1">
        <f t="shared" si="114"/>
        <v>40513.1</v>
      </c>
      <c r="I525" s="4">
        <f>H525/D525</f>
        <v>0.6671821246420202</v>
      </c>
      <c r="J525" s="4">
        <f>G525/E525</f>
        <v>0.63577186779593453</v>
      </c>
      <c r="K525" s="4">
        <f>G525/F525</f>
        <v>0.63577186779593453</v>
      </c>
    </row>
    <row r="526" spans="1:11">
      <c r="A526" s="26"/>
      <c r="B526" s="23"/>
      <c r="C526" s="7" t="s">
        <v>13</v>
      </c>
      <c r="D526" s="2">
        <f>SUM(D533,D540)</f>
        <v>60722.7</v>
      </c>
      <c r="E526" s="2">
        <f t="shared" ref="E526:H526" si="115">SUM(E533,E540)</f>
        <v>63722.7</v>
      </c>
      <c r="F526" s="2">
        <f t="shared" si="115"/>
        <v>63722.7</v>
      </c>
      <c r="G526" s="2">
        <f t="shared" si="115"/>
        <v>40513.1</v>
      </c>
      <c r="H526" s="2">
        <f t="shared" si="115"/>
        <v>40513.1</v>
      </c>
      <c r="I526" s="3">
        <f>H526/D526</f>
        <v>0.6671821246420202</v>
      </c>
      <c r="J526" s="3">
        <f>G526/E526</f>
        <v>0.63577186779593453</v>
      </c>
      <c r="K526" s="3">
        <f>G526/F526</f>
        <v>0.63577186779593453</v>
      </c>
    </row>
    <row r="527" spans="1:11" ht="15" customHeight="1">
      <c r="A527" s="26"/>
      <c r="B527" s="23"/>
      <c r="C527" s="7" t="s">
        <v>14</v>
      </c>
      <c r="D527" s="2"/>
      <c r="E527" s="2"/>
      <c r="F527" s="2"/>
      <c r="G527" s="2"/>
      <c r="H527" s="5"/>
      <c r="I527" s="3"/>
      <c r="J527" s="3"/>
      <c r="K527" s="4"/>
    </row>
    <row r="528" spans="1:11">
      <c r="A528" s="26"/>
      <c r="B528" s="23"/>
      <c r="C528" s="7" t="s">
        <v>15</v>
      </c>
      <c r="D528" s="2"/>
      <c r="E528" s="2"/>
      <c r="F528" s="2"/>
      <c r="G528" s="2"/>
      <c r="H528" s="5"/>
      <c r="I528" s="3"/>
      <c r="J528" s="3"/>
      <c r="K528" s="4"/>
    </row>
    <row r="529" spans="1:11" ht="15" customHeight="1">
      <c r="A529" s="26"/>
      <c r="B529" s="23"/>
      <c r="C529" s="7" t="s">
        <v>16</v>
      </c>
      <c r="D529" s="2"/>
      <c r="E529" s="2"/>
      <c r="F529" s="2"/>
      <c r="G529" s="2"/>
      <c r="H529" s="5"/>
      <c r="I529" s="3"/>
      <c r="J529" s="3"/>
      <c r="K529" s="4"/>
    </row>
    <row r="530" spans="1:11">
      <c r="A530" s="26"/>
      <c r="B530" s="23"/>
      <c r="C530" s="7" t="s">
        <v>17</v>
      </c>
      <c r="D530" s="2"/>
      <c r="E530" s="1" t="s">
        <v>12</v>
      </c>
      <c r="F530" s="1" t="s">
        <v>12</v>
      </c>
      <c r="G530" s="1" t="s">
        <v>12</v>
      </c>
      <c r="H530" s="2"/>
      <c r="I530" s="3"/>
      <c r="J530" s="1" t="s">
        <v>12</v>
      </c>
      <c r="K530" s="1" t="s">
        <v>12</v>
      </c>
    </row>
    <row r="531" spans="1:11">
      <c r="A531" s="27"/>
      <c r="B531" s="24"/>
      <c r="C531" s="7" t="s">
        <v>18</v>
      </c>
      <c r="D531" s="2"/>
      <c r="E531" s="1" t="s">
        <v>12</v>
      </c>
      <c r="F531" s="1" t="s">
        <v>12</v>
      </c>
      <c r="G531" s="1" t="s">
        <v>12</v>
      </c>
      <c r="H531" s="2"/>
      <c r="I531" s="5"/>
      <c r="J531" s="1" t="s">
        <v>12</v>
      </c>
      <c r="K531" s="1" t="s">
        <v>12</v>
      </c>
    </row>
    <row r="532" spans="1:11">
      <c r="A532" s="22" t="s">
        <v>100</v>
      </c>
      <c r="B532" s="22" t="s">
        <v>37</v>
      </c>
      <c r="C532" s="6" t="s">
        <v>11</v>
      </c>
      <c r="D532" s="1">
        <f>SUM(D533:D538)</f>
        <v>12987.6</v>
      </c>
      <c r="E532" s="1">
        <f t="shared" ref="E532:F532" si="116">SUM(E533:E538)</f>
        <v>21958.5</v>
      </c>
      <c r="F532" s="1">
        <f t="shared" si="116"/>
        <v>21958.5</v>
      </c>
      <c r="G532" s="1">
        <f>SUM(G533:G538)</f>
        <v>12670.4</v>
      </c>
      <c r="H532" s="1">
        <f>SUM(H533:H538)</f>
        <v>12670.4</v>
      </c>
      <c r="I532" s="4">
        <f>H532/D532</f>
        <v>0.97557670393298213</v>
      </c>
      <c r="J532" s="4">
        <f>G532/E532</f>
        <v>0.57701573422592611</v>
      </c>
      <c r="K532" s="4">
        <f>G532/F532</f>
        <v>0.57701573422592611</v>
      </c>
    </row>
    <row r="533" spans="1:11">
      <c r="A533" s="23"/>
      <c r="B533" s="23"/>
      <c r="C533" s="7" t="s">
        <v>13</v>
      </c>
      <c r="D533" s="2">
        <v>12987.6</v>
      </c>
      <c r="E533" s="2">
        <v>21958.5</v>
      </c>
      <c r="F533" s="2">
        <v>21958.5</v>
      </c>
      <c r="G533" s="2">
        <v>12670.4</v>
      </c>
      <c r="H533" s="21">
        <v>12670.4</v>
      </c>
      <c r="I533" s="3">
        <f>H533/D533</f>
        <v>0.97557670393298213</v>
      </c>
      <c r="J533" s="3">
        <f>G533/E533</f>
        <v>0.57701573422592611</v>
      </c>
      <c r="K533" s="3">
        <f>G533/F533</f>
        <v>0.57701573422592611</v>
      </c>
    </row>
    <row r="534" spans="1:11" ht="24">
      <c r="A534" s="23"/>
      <c r="B534" s="23"/>
      <c r="C534" s="7" t="s">
        <v>14</v>
      </c>
      <c r="D534" s="2"/>
      <c r="E534" s="2"/>
      <c r="F534" s="2"/>
      <c r="G534" s="2"/>
      <c r="H534" s="5"/>
      <c r="I534" s="3"/>
      <c r="J534" s="3"/>
      <c r="K534" s="4"/>
    </row>
    <row r="535" spans="1:11">
      <c r="A535" s="23"/>
      <c r="B535" s="23"/>
      <c r="C535" s="7" t="s">
        <v>15</v>
      </c>
      <c r="D535" s="2"/>
      <c r="E535" s="2"/>
      <c r="F535" s="2"/>
      <c r="G535" s="2"/>
      <c r="H535" s="5"/>
      <c r="I535" s="3"/>
      <c r="J535" s="3"/>
      <c r="K535" s="4"/>
    </row>
    <row r="536" spans="1:11" ht="24">
      <c r="A536" s="23"/>
      <c r="B536" s="23"/>
      <c r="C536" s="7" t="s">
        <v>16</v>
      </c>
      <c r="D536" s="2"/>
      <c r="E536" s="2"/>
      <c r="F536" s="2"/>
      <c r="G536" s="2"/>
      <c r="H536" s="5"/>
      <c r="I536" s="3"/>
      <c r="J536" s="3"/>
      <c r="K536" s="4"/>
    </row>
    <row r="537" spans="1:11">
      <c r="A537" s="23"/>
      <c r="B537" s="23"/>
      <c r="C537" s="7" t="s">
        <v>17</v>
      </c>
      <c r="D537" s="2"/>
      <c r="E537" s="1" t="s">
        <v>12</v>
      </c>
      <c r="F537" s="1" t="s">
        <v>12</v>
      </c>
      <c r="G537" s="1" t="s">
        <v>12</v>
      </c>
      <c r="H537" s="2"/>
      <c r="I537" s="3"/>
      <c r="J537" s="1" t="s">
        <v>12</v>
      </c>
      <c r="K537" s="1" t="s">
        <v>12</v>
      </c>
    </row>
    <row r="538" spans="1:11">
      <c r="A538" s="24"/>
      <c r="B538" s="24"/>
      <c r="C538" s="7" t="s">
        <v>18</v>
      </c>
      <c r="D538" s="2"/>
      <c r="E538" s="1" t="s">
        <v>12</v>
      </c>
      <c r="F538" s="1" t="s">
        <v>12</v>
      </c>
      <c r="G538" s="1" t="s">
        <v>12</v>
      </c>
      <c r="H538" s="2"/>
      <c r="I538" s="5"/>
      <c r="J538" s="1" t="s">
        <v>12</v>
      </c>
      <c r="K538" s="1" t="s">
        <v>12</v>
      </c>
    </row>
    <row r="539" spans="1:11">
      <c r="A539" s="22" t="s">
        <v>101</v>
      </c>
      <c r="B539" s="22" t="s">
        <v>37</v>
      </c>
      <c r="C539" s="6" t="s">
        <v>11</v>
      </c>
      <c r="D539" s="1">
        <f>SUM(D540:D545)</f>
        <v>47735.1</v>
      </c>
      <c r="E539" s="1">
        <f>SUM(E540:E545)</f>
        <v>41764.199999999997</v>
      </c>
      <c r="F539" s="1">
        <f>SUM(F540:F545)</f>
        <v>41764.199999999997</v>
      </c>
      <c r="G539" s="1">
        <f>SUM(G540:G545)</f>
        <v>27842.7</v>
      </c>
      <c r="H539" s="1">
        <f>SUM(H540:H545)</f>
        <v>27842.7</v>
      </c>
      <c r="I539" s="4">
        <f>H539/D539</f>
        <v>0.58327520001005551</v>
      </c>
      <c r="J539" s="4">
        <f>G539/E539</f>
        <v>0.66666427227146696</v>
      </c>
      <c r="K539" s="4">
        <f>G539/F539</f>
        <v>0.66666427227146696</v>
      </c>
    </row>
    <row r="540" spans="1:11">
      <c r="A540" s="23"/>
      <c r="B540" s="23"/>
      <c r="C540" s="7" t="s">
        <v>13</v>
      </c>
      <c r="D540" s="2">
        <v>47735.1</v>
      </c>
      <c r="E540" s="2">
        <v>41764.199999999997</v>
      </c>
      <c r="F540" s="2">
        <v>41764.199999999997</v>
      </c>
      <c r="G540" s="2">
        <v>27842.7</v>
      </c>
      <c r="H540" s="21">
        <v>27842.7</v>
      </c>
      <c r="I540" s="3">
        <f>H540/D540</f>
        <v>0.58327520001005551</v>
      </c>
      <c r="J540" s="3">
        <f>G540/E540</f>
        <v>0.66666427227146696</v>
      </c>
      <c r="K540" s="3">
        <f>G540/F540</f>
        <v>0.66666427227146696</v>
      </c>
    </row>
    <row r="541" spans="1:11" ht="24">
      <c r="A541" s="23"/>
      <c r="B541" s="23"/>
      <c r="C541" s="7" t="s">
        <v>14</v>
      </c>
      <c r="D541" s="2"/>
      <c r="E541" s="2"/>
      <c r="F541" s="2"/>
      <c r="G541" s="2"/>
      <c r="H541" s="5"/>
      <c r="I541" s="3"/>
      <c r="J541" s="3"/>
      <c r="K541" s="4"/>
    </row>
    <row r="542" spans="1:11">
      <c r="A542" s="23"/>
      <c r="B542" s="23"/>
      <c r="C542" s="7" t="s">
        <v>15</v>
      </c>
      <c r="D542" s="2"/>
      <c r="E542" s="2"/>
      <c r="F542" s="2"/>
      <c r="G542" s="2"/>
      <c r="H542" s="5"/>
      <c r="I542" s="3"/>
      <c r="J542" s="3"/>
      <c r="K542" s="4"/>
    </row>
    <row r="543" spans="1:11" ht="24">
      <c r="A543" s="23"/>
      <c r="B543" s="23"/>
      <c r="C543" s="7" t="s">
        <v>16</v>
      </c>
      <c r="D543" s="2"/>
      <c r="E543" s="2"/>
      <c r="F543" s="2"/>
      <c r="G543" s="2"/>
      <c r="H543" s="5"/>
      <c r="I543" s="3"/>
      <c r="J543" s="3"/>
      <c r="K543" s="4"/>
    </row>
    <row r="544" spans="1:11">
      <c r="A544" s="23"/>
      <c r="B544" s="23"/>
      <c r="C544" s="7" t="s">
        <v>17</v>
      </c>
      <c r="D544" s="2"/>
      <c r="E544" s="1" t="s">
        <v>12</v>
      </c>
      <c r="F544" s="1" t="s">
        <v>12</v>
      </c>
      <c r="G544" s="1" t="s">
        <v>12</v>
      </c>
      <c r="H544" s="2"/>
      <c r="I544" s="3"/>
      <c r="J544" s="1" t="s">
        <v>12</v>
      </c>
      <c r="K544" s="1" t="s">
        <v>12</v>
      </c>
    </row>
    <row r="545" spans="1:11">
      <c r="A545" s="24"/>
      <c r="B545" s="24"/>
      <c r="C545" s="7" t="s">
        <v>18</v>
      </c>
      <c r="D545" s="2"/>
      <c r="E545" s="1" t="s">
        <v>12</v>
      </c>
      <c r="F545" s="1" t="s">
        <v>12</v>
      </c>
      <c r="G545" s="1" t="s">
        <v>12</v>
      </c>
      <c r="H545" s="2"/>
      <c r="I545" s="5"/>
      <c r="J545" s="1" t="s">
        <v>12</v>
      </c>
      <c r="K545" s="1" t="s">
        <v>12</v>
      </c>
    </row>
    <row r="546" spans="1:11" ht="15" customHeight="1">
      <c r="A546" s="22" t="s">
        <v>46</v>
      </c>
      <c r="B546" s="22" t="s">
        <v>47</v>
      </c>
      <c r="C546" s="6" t="s">
        <v>11</v>
      </c>
      <c r="D546" s="1">
        <f>SUM(D547:D552)</f>
        <v>5530</v>
      </c>
      <c r="E546" s="1">
        <f t="shared" ref="E546:H546" si="117">SUM(E547:E552)</f>
        <v>0</v>
      </c>
      <c r="F546" s="1">
        <f t="shared" si="117"/>
        <v>0</v>
      </c>
      <c r="G546" s="1">
        <f t="shared" si="117"/>
        <v>0</v>
      </c>
      <c r="H546" s="1">
        <f t="shared" si="117"/>
        <v>900</v>
      </c>
      <c r="I546" s="4">
        <f>H546/D546</f>
        <v>0.16274864376130199</v>
      </c>
      <c r="J546" s="4"/>
      <c r="K546" s="4"/>
    </row>
    <row r="547" spans="1:11">
      <c r="A547" s="23"/>
      <c r="B547" s="23"/>
      <c r="C547" s="7" t="s">
        <v>13</v>
      </c>
      <c r="D547" s="2">
        <f>SUM(D554,D568,D582)</f>
        <v>3200</v>
      </c>
      <c r="E547" s="2">
        <f t="shared" ref="E547:H547" si="118">SUM(E554,E568,E582)</f>
        <v>0</v>
      </c>
      <c r="F547" s="2">
        <f t="shared" si="118"/>
        <v>0</v>
      </c>
      <c r="G547" s="2">
        <f t="shared" si="118"/>
        <v>0</v>
      </c>
      <c r="H547" s="2">
        <f t="shared" si="118"/>
        <v>0</v>
      </c>
      <c r="I547" s="3">
        <f>H547/D547</f>
        <v>0</v>
      </c>
      <c r="J547" s="3"/>
      <c r="K547" s="4"/>
    </row>
    <row r="548" spans="1:11" ht="15" customHeight="1">
      <c r="A548" s="23"/>
      <c r="B548" s="23"/>
      <c r="C548" s="7" t="s">
        <v>14</v>
      </c>
      <c r="D548" s="2"/>
      <c r="E548" s="2"/>
      <c r="F548" s="2"/>
      <c r="G548" s="2"/>
      <c r="H548" s="2"/>
      <c r="I548" s="3"/>
      <c r="J548" s="3"/>
      <c r="K548" s="4"/>
    </row>
    <row r="549" spans="1:11">
      <c r="A549" s="23"/>
      <c r="B549" s="23"/>
      <c r="C549" s="7" t="s">
        <v>15</v>
      </c>
      <c r="D549" s="2"/>
      <c r="E549" s="2"/>
      <c r="F549" s="2"/>
      <c r="G549" s="2"/>
      <c r="H549" s="2"/>
      <c r="I549" s="3"/>
      <c r="J549" s="3"/>
      <c r="K549" s="4"/>
    </row>
    <row r="550" spans="1:11" ht="15" customHeight="1">
      <c r="A550" s="23"/>
      <c r="B550" s="23"/>
      <c r="C550" s="7" t="s">
        <v>16</v>
      </c>
      <c r="D550" s="2"/>
      <c r="E550" s="2"/>
      <c r="F550" s="2"/>
      <c r="G550" s="2"/>
      <c r="H550" s="2"/>
      <c r="I550" s="3"/>
      <c r="J550" s="3"/>
      <c r="K550" s="4"/>
    </row>
    <row r="551" spans="1:11">
      <c r="A551" s="23"/>
      <c r="B551" s="23"/>
      <c r="C551" s="7" t="s">
        <v>17</v>
      </c>
      <c r="D551" s="2"/>
      <c r="E551" s="1" t="s">
        <v>12</v>
      </c>
      <c r="F551" s="1" t="s">
        <v>12</v>
      </c>
      <c r="G551" s="1" t="s">
        <v>12</v>
      </c>
      <c r="H551" s="2"/>
      <c r="I551" s="3"/>
      <c r="J551" s="1" t="s">
        <v>12</v>
      </c>
      <c r="K551" s="1" t="s">
        <v>12</v>
      </c>
    </row>
    <row r="552" spans="1:11">
      <c r="A552" s="24"/>
      <c r="B552" s="24"/>
      <c r="C552" s="7" t="s">
        <v>18</v>
      </c>
      <c r="D552" s="2">
        <f t="shared" ref="D552" si="119">SUM(D559,D573,D587)</f>
        <v>2330</v>
      </c>
      <c r="E552" s="1" t="s">
        <v>12</v>
      </c>
      <c r="F552" s="1" t="s">
        <v>12</v>
      </c>
      <c r="G552" s="1" t="s">
        <v>12</v>
      </c>
      <c r="H552" s="2">
        <f t="shared" ref="H552" si="120">SUM(H559,H573,H587)</f>
        <v>900</v>
      </c>
      <c r="I552" s="3">
        <f t="shared" ref="I552" si="121">H552/D552</f>
        <v>0.38626609442060084</v>
      </c>
      <c r="J552" s="1" t="s">
        <v>12</v>
      </c>
      <c r="K552" s="1" t="s">
        <v>12</v>
      </c>
    </row>
    <row r="553" spans="1:11" ht="15" customHeight="1">
      <c r="A553" s="22" t="s">
        <v>48</v>
      </c>
      <c r="B553" s="22" t="s">
        <v>37</v>
      </c>
      <c r="C553" s="6" t="s">
        <v>11</v>
      </c>
      <c r="D553" s="1">
        <f>SUM(D554:D559)</f>
        <v>900</v>
      </c>
      <c r="E553" s="1">
        <f t="shared" ref="E553:H553" si="122">SUM(E554:E559)</f>
        <v>0</v>
      </c>
      <c r="F553" s="1">
        <f t="shared" si="122"/>
        <v>0</v>
      </c>
      <c r="G553" s="1">
        <f t="shared" si="122"/>
        <v>0</v>
      </c>
      <c r="H553" s="1">
        <f t="shared" si="122"/>
        <v>900</v>
      </c>
      <c r="I553" s="4">
        <f>H553/D553</f>
        <v>1</v>
      </c>
      <c r="J553" s="4"/>
      <c r="K553" s="4"/>
    </row>
    <row r="554" spans="1:11">
      <c r="A554" s="23"/>
      <c r="B554" s="23"/>
      <c r="C554" s="7" t="s">
        <v>13</v>
      </c>
      <c r="D554" s="2"/>
      <c r="E554" s="2"/>
      <c r="F554" s="2"/>
      <c r="G554" s="2"/>
      <c r="H554" s="2"/>
      <c r="I554" s="3"/>
      <c r="J554" s="2"/>
      <c r="K554" s="2"/>
    </row>
    <row r="555" spans="1:11" ht="15" customHeight="1">
      <c r="A555" s="23"/>
      <c r="B555" s="23"/>
      <c r="C555" s="7" t="s">
        <v>14</v>
      </c>
      <c r="D555" s="2"/>
      <c r="E555" s="2"/>
      <c r="F555" s="2"/>
      <c r="G555" s="2"/>
      <c r="H555" s="2"/>
      <c r="I555" s="3"/>
      <c r="J555" s="3"/>
      <c r="K555" s="4"/>
    </row>
    <row r="556" spans="1:11">
      <c r="A556" s="23"/>
      <c r="B556" s="23"/>
      <c r="C556" s="7" t="s">
        <v>15</v>
      </c>
      <c r="D556" s="2"/>
      <c r="E556" s="2"/>
      <c r="F556" s="2"/>
      <c r="G556" s="2"/>
      <c r="H556" s="2"/>
      <c r="I556" s="3"/>
      <c r="J556" s="3"/>
      <c r="K556" s="4"/>
    </row>
    <row r="557" spans="1:11" ht="15" customHeight="1">
      <c r="A557" s="23"/>
      <c r="B557" s="23"/>
      <c r="C557" s="7" t="s">
        <v>16</v>
      </c>
      <c r="D557" s="2"/>
      <c r="E557" s="2"/>
      <c r="F557" s="2"/>
      <c r="G557" s="2"/>
      <c r="H557" s="2"/>
      <c r="I557" s="3"/>
      <c r="J557" s="3"/>
      <c r="K557" s="4"/>
    </row>
    <row r="558" spans="1:11">
      <c r="A558" s="23"/>
      <c r="B558" s="23"/>
      <c r="C558" s="7" t="s">
        <v>17</v>
      </c>
      <c r="D558" s="2"/>
      <c r="E558" s="1" t="s">
        <v>12</v>
      </c>
      <c r="F558" s="1" t="s">
        <v>12</v>
      </c>
      <c r="G558" s="1" t="s">
        <v>12</v>
      </c>
      <c r="H558" s="2"/>
      <c r="I558" s="3"/>
      <c r="J558" s="1" t="s">
        <v>12</v>
      </c>
      <c r="K558" s="1" t="s">
        <v>12</v>
      </c>
    </row>
    <row r="559" spans="1:11">
      <c r="A559" s="24"/>
      <c r="B559" s="24"/>
      <c r="C559" s="7" t="s">
        <v>18</v>
      </c>
      <c r="D559" s="2">
        <f>SUM(D566)</f>
        <v>900</v>
      </c>
      <c r="E559" s="1" t="s">
        <v>12</v>
      </c>
      <c r="F559" s="1" t="s">
        <v>12</v>
      </c>
      <c r="G559" s="1" t="s">
        <v>12</v>
      </c>
      <c r="H559" s="2">
        <f>SUM(H566)</f>
        <v>900</v>
      </c>
      <c r="I559" s="3">
        <f t="shared" ref="I559" si="123">H559/D559</f>
        <v>1</v>
      </c>
      <c r="J559" s="1" t="s">
        <v>12</v>
      </c>
      <c r="K559" s="1" t="s">
        <v>12</v>
      </c>
    </row>
    <row r="560" spans="1:11">
      <c r="A560" s="22" t="s">
        <v>102</v>
      </c>
      <c r="B560" s="22" t="s">
        <v>37</v>
      </c>
      <c r="C560" s="6" t="s">
        <v>11</v>
      </c>
      <c r="D560" s="1">
        <f>SUM(D561:D566)</f>
        <v>900</v>
      </c>
      <c r="E560" s="1">
        <f t="shared" ref="E560:H560" si="124">SUM(E561:E566)</f>
        <v>0</v>
      </c>
      <c r="F560" s="1">
        <f t="shared" si="124"/>
        <v>0</v>
      </c>
      <c r="G560" s="1">
        <f t="shared" si="124"/>
        <v>0</v>
      </c>
      <c r="H560" s="1">
        <f t="shared" si="124"/>
        <v>900</v>
      </c>
      <c r="I560" s="4">
        <f>H560/D560</f>
        <v>1</v>
      </c>
      <c r="J560" s="4"/>
      <c r="K560" s="4"/>
    </row>
    <row r="561" spans="1:11">
      <c r="A561" s="23"/>
      <c r="B561" s="23"/>
      <c r="C561" s="7" t="s">
        <v>13</v>
      </c>
      <c r="D561" s="2"/>
      <c r="E561" s="2"/>
      <c r="F561" s="2"/>
      <c r="G561" s="2"/>
      <c r="H561" s="2"/>
      <c r="I561" s="3"/>
      <c r="J561" s="2"/>
      <c r="K561" s="2"/>
    </row>
    <row r="562" spans="1:11" ht="24">
      <c r="A562" s="23"/>
      <c r="B562" s="23"/>
      <c r="C562" s="7" t="s">
        <v>14</v>
      </c>
      <c r="D562" s="2"/>
      <c r="E562" s="2"/>
      <c r="F562" s="2"/>
      <c r="G562" s="2"/>
      <c r="H562" s="2"/>
      <c r="I562" s="3"/>
      <c r="J562" s="3"/>
      <c r="K562" s="4"/>
    </row>
    <row r="563" spans="1:11">
      <c r="A563" s="23"/>
      <c r="B563" s="23"/>
      <c r="C563" s="7" t="s">
        <v>15</v>
      </c>
      <c r="D563" s="2"/>
      <c r="E563" s="2"/>
      <c r="F563" s="2"/>
      <c r="G563" s="2"/>
      <c r="H563" s="2"/>
      <c r="I563" s="3"/>
      <c r="J563" s="3"/>
      <c r="K563" s="4"/>
    </row>
    <row r="564" spans="1:11" ht="24">
      <c r="A564" s="23"/>
      <c r="B564" s="23"/>
      <c r="C564" s="7" t="s">
        <v>16</v>
      </c>
      <c r="D564" s="2"/>
      <c r="E564" s="2"/>
      <c r="F564" s="2"/>
      <c r="G564" s="2"/>
      <c r="H564" s="2"/>
      <c r="I564" s="3"/>
      <c r="J564" s="3"/>
      <c r="K564" s="4"/>
    </row>
    <row r="565" spans="1:11">
      <c r="A565" s="23"/>
      <c r="B565" s="23"/>
      <c r="C565" s="7" t="s">
        <v>17</v>
      </c>
      <c r="D565" s="2"/>
      <c r="E565" s="1" t="s">
        <v>12</v>
      </c>
      <c r="F565" s="1" t="s">
        <v>12</v>
      </c>
      <c r="G565" s="1" t="s">
        <v>12</v>
      </c>
      <c r="H565" s="2"/>
      <c r="I565" s="3"/>
      <c r="J565" s="1" t="s">
        <v>12</v>
      </c>
      <c r="K565" s="1" t="s">
        <v>12</v>
      </c>
    </row>
    <row r="566" spans="1:11">
      <c r="A566" s="24"/>
      <c r="B566" s="24"/>
      <c r="C566" s="7" t="s">
        <v>18</v>
      </c>
      <c r="D566" s="2">
        <v>900</v>
      </c>
      <c r="E566" s="1" t="s">
        <v>12</v>
      </c>
      <c r="F566" s="1" t="s">
        <v>12</v>
      </c>
      <c r="G566" s="1" t="s">
        <v>12</v>
      </c>
      <c r="H566" s="2">
        <v>900</v>
      </c>
      <c r="I566" s="3">
        <f t="shared" ref="I566" si="125">H566/D566</f>
        <v>1</v>
      </c>
      <c r="J566" s="1" t="s">
        <v>12</v>
      </c>
      <c r="K566" s="1" t="s">
        <v>12</v>
      </c>
    </row>
    <row r="567" spans="1:11" ht="15" customHeight="1">
      <c r="A567" s="22" t="s">
        <v>49</v>
      </c>
      <c r="B567" s="34" t="s">
        <v>50</v>
      </c>
      <c r="C567" s="6" t="s">
        <v>11</v>
      </c>
      <c r="D567" s="1">
        <f>SUM(D568:D573)</f>
        <v>1430</v>
      </c>
      <c r="E567" s="1">
        <f t="shared" ref="E567:H567" si="126">SUM(E568:E573)</f>
        <v>0</v>
      </c>
      <c r="F567" s="1">
        <f t="shared" si="126"/>
        <v>0</v>
      </c>
      <c r="G567" s="1">
        <f t="shared" si="126"/>
        <v>0</v>
      </c>
      <c r="H567" s="1">
        <f t="shared" si="126"/>
        <v>0</v>
      </c>
      <c r="I567" s="4">
        <f>H567/D567</f>
        <v>0</v>
      </c>
      <c r="J567" s="4"/>
      <c r="K567" s="4"/>
    </row>
    <row r="568" spans="1:11">
      <c r="A568" s="23"/>
      <c r="B568" s="35"/>
      <c r="C568" s="7" t="s">
        <v>13</v>
      </c>
      <c r="D568" s="2"/>
      <c r="E568" s="1"/>
      <c r="F568" s="1"/>
      <c r="G568" s="1"/>
      <c r="H568" s="2"/>
      <c r="I568" s="3"/>
      <c r="J568" s="1"/>
      <c r="K568" s="1"/>
    </row>
    <row r="569" spans="1:11" ht="15" customHeight="1">
      <c r="A569" s="23"/>
      <c r="B569" s="35"/>
      <c r="C569" s="7" t="s">
        <v>14</v>
      </c>
      <c r="D569" s="2"/>
      <c r="E569" s="1"/>
      <c r="F569" s="1"/>
      <c r="G569" s="1"/>
      <c r="H569" s="2"/>
      <c r="I569" s="3"/>
      <c r="J569" s="1"/>
      <c r="K569" s="1"/>
    </row>
    <row r="570" spans="1:11">
      <c r="A570" s="23"/>
      <c r="B570" s="35"/>
      <c r="C570" s="7" t="s">
        <v>15</v>
      </c>
      <c r="D570" s="2"/>
      <c r="E570" s="1"/>
      <c r="F570" s="1"/>
      <c r="G570" s="1"/>
      <c r="H570" s="2"/>
      <c r="I570" s="3"/>
      <c r="J570" s="1"/>
      <c r="K570" s="1"/>
    </row>
    <row r="571" spans="1:11" ht="15" customHeight="1">
      <c r="A571" s="23"/>
      <c r="B571" s="35"/>
      <c r="C571" s="7" t="s">
        <v>16</v>
      </c>
      <c r="D571" s="2"/>
      <c r="E571" s="1"/>
      <c r="F571" s="1"/>
      <c r="G571" s="1"/>
      <c r="H571" s="2"/>
      <c r="I571" s="3"/>
      <c r="J571" s="1"/>
      <c r="K571" s="1"/>
    </row>
    <row r="572" spans="1:11">
      <c r="A572" s="23"/>
      <c r="B572" s="35"/>
      <c r="C572" s="7" t="s">
        <v>17</v>
      </c>
      <c r="D572" s="2"/>
      <c r="E572" s="1" t="s">
        <v>12</v>
      </c>
      <c r="F572" s="1" t="s">
        <v>12</v>
      </c>
      <c r="G572" s="1" t="s">
        <v>12</v>
      </c>
      <c r="H572" s="2"/>
      <c r="I572" s="3"/>
      <c r="J572" s="1" t="s">
        <v>12</v>
      </c>
      <c r="K572" s="1" t="s">
        <v>12</v>
      </c>
    </row>
    <row r="573" spans="1:11">
      <c r="A573" s="24"/>
      <c r="B573" s="36"/>
      <c r="C573" s="7" t="s">
        <v>18</v>
      </c>
      <c r="D573" s="2">
        <f>SUM(D580)</f>
        <v>1430</v>
      </c>
      <c r="E573" s="1" t="s">
        <v>12</v>
      </c>
      <c r="F573" s="1" t="s">
        <v>12</v>
      </c>
      <c r="G573" s="1" t="s">
        <v>12</v>
      </c>
      <c r="H573" s="2">
        <f>SUM(H580)</f>
        <v>0</v>
      </c>
      <c r="I573" s="3">
        <f t="shared" ref="I573" si="127">H573/D573</f>
        <v>0</v>
      </c>
      <c r="J573" s="1" t="s">
        <v>12</v>
      </c>
      <c r="K573" s="1" t="s">
        <v>12</v>
      </c>
    </row>
    <row r="574" spans="1:11" ht="15" customHeight="1">
      <c r="A574" s="22" t="s">
        <v>103</v>
      </c>
      <c r="B574" s="22" t="s">
        <v>37</v>
      </c>
      <c r="C574" s="6" t="s">
        <v>11</v>
      </c>
      <c r="D574" s="1">
        <f>SUM(D575:D580)</f>
        <v>1430</v>
      </c>
      <c r="E574" s="1">
        <f t="shared" ref="E574:H574" si="128">SUM(E575:E580)</f>
        <v>0</v>
      </c>
      <c r="F574" s="1">
        <f t="shared" si="128"/>
        <v>0</v>
      </c>
      <c r="G574" s="1">
        <f t="shared" si="128"/>
        <v>0</v>
      </c>
      <c r="H574" s="1">
        <f t="shared" si="128"/>
        <v>0</v>
      </c>
      <c r="I574" s="4">
        <f>H574/D574</f>
        <v>0</v>
      </c>
      <c r="J574" s="4"/>
      <c r="K574" s="4"/>
    </row>
    <row r="575" spans="1:11">
      <c r="A575" s="23"/>
      <c r="B575" s="23"/>
      <c r="C575" s="7" t="s">
        <v>13</v>
      </c>
      <c r="D575" s="2"/>
      <c r="E575" s="1"/>
      <c r="F575" s="1"/>
      <c r="G575" s="1"/>
      <c r="H575" s="2"/>
      <c r="I575" s="3"/>
      <c r="J575" s="1"/>
      <c r="K575" s="1"/>
    </row>
    <row r="576" spans="1:11" ht="24">
      <c r="A576" s="23"/>
      <c r="B576" s="23"/>
      <c r="C576" s="7" t="s">
        <v>14</v>
      </c>
      <c r="D576" s="2"/>
      <c r="E576" s="1"/>
      <c r="F576" s="1"/>
      <c r="G576" s="1"/>
      <c r="H576" s="2"/>
      <c r="I576" s="3"/>
      <c r="J576" s="1"/>
      <c r="K576" s="1"/>
    </row>
    <row r="577" spans="1:11">
      <c r="A577" s="23"/>
      <c r="B577" s="23"/>
      <c r="C577" s="7" t="s">
        <v>15</v>
      </c>
      <c r="D577" s="2"/>
      <c r="E577" s="1"/>
      <c r="F577" s="1"/>
      <c r="G577" s="1"/>
      <c r="H577" s="2"/>
      <c r="I577" s="3"/>
      <c r="J577" s="1"/>
      <c r="K577" s="1"/>
    </row>
    <row r="578" spans="1:11" ht="24">
      <c r="A578" s="23"/>
      <c r="B578" s="23"/>
      <c r="C578" s="7" t="s">
        <v>16</v>
      </c>
      <c r="D578" s="2"/>
      <c r="E578" s="1"/>
      <c r="F578" s="1"/>
      <c r="G578" s="1"/>
      <c r="H578" s="2"/>
      <c r="I578" s="3"/>
      <c r="J578" s="1"/>
      <c r="K578" s="1"/>
    </row>
    <row r="579" spans="1:11">
      <c r="A579" s="23"/>
      <c r="B579" s="23"/>
      <c r="C579" s="7" t="s">
        <v>17</v>
      </c>
      <c r="D579" s="2"/>
      <c r="E579" s="1" t="s">
        <v>12</v>
      </c>
      <c r="F579" s="1" t="s">
        <v>12</v>
      </c>
      <c r="G579" s="1" t="s">
        <v>12</v>
      </c>
      <c r="H579" s="2"/>
      <c r="I579" s="3"/>
      <c r="J579" s="1" t="s">
        <v>12</v>
      </c>
      <c r="K579" s="1" t="s">
        <v>12</v>
      </c>
    </row>
    <row r="580" spans="1:11">
      <c r="A580" s="24"/>
      <c r="B580" s="24"/>
      <c r="C580" s="7" t="s">
        <v>18</v>
      </c>
      <c r="D580" s="2">
        <v>1430</v>
      </c>
      <c r="E580" s="1" t="s">
        <v>12</v>
      </c>
      <c r="F580" s="1" t="s">
        <v>12</v>
      </c>
      <c r="G580" s="1" t="s">
        <v>12</v>
      </c>
      <c r="H580" s="2">
        <v>0</v>
      </c>
      <c r="I580" s="3">
        <f t="shared" ref="I580" si="129">H580/D580</f>
        <v>0</v>
      </c>
      <c r="J580" s="1" t="s">
        <v>12</v>
      </c>
      <c r="K580" s="1" t="s">
        <v>12</v>
      </c>
    </row>
    <row r="581" spans="1:11" ht="15" customHeight="1">
      <c r="A581" s="22" t="s">
        <v>81</v>
      </c>
      <c r="B581" s="34" t="s">
        <v>50</v>
      </c>
      <c r="C581" s="6" t="s">
        <v>11</v>
      </c>
      <c r="D581" s="1">
        <f>SUM(D582:D587)</f>
        <v>3200</v>
      </c>
      <c r="E581" s="1">
        <f t="shared" ref="E581:H581" si="130">SUM(E582:E587)</f>
        <v>0</v>
      </c>
      <c r="F581" s="1">
        <f t="shared" si="130"/>
        <v>0</v>
      </c>
      <c r="G581" s="1">
        <f t="shared" si="130"/>
        <v>0</v>
      </c>
      <c r="H581" s="1">
        <f t="shared" si="130"/>
        <v>0</v>
      </c>
      <c r="I581" s="4">
        <f>H581/D581</f>
        <v>0</v>
      </c>
      <c r="J581" s="4"/>
      <c r="K581" s="4"/>
    </row>
    <row r="582" spans="1:11">
      <c r="A582" s="23"/>
      <c r="B582" s="35"/>
      <c r="C582" s="7" t="s">
        <v>13</v>
      </c>
      <c r="D582" s="2">
        <v>3200</v>
      </c>
      <c r="E582" s="1">
        <v>0</v>
      </c>
      <c r="F582" s="1">
        <v>0</v>
      </c>
      <c r="G582" s="1">
        <v>0</v>
      </c>
      <c r="H582" s="2">
        <v>0</v>
      </c>
      <c r="I582" s="3">
        <f>H582/D582</f>
        <v>0</v>
      </c>
      <c r="J582" s="1"/>
      <c r="K582" s="1"/>
    </row>
    <row r="583" spans="1:11" ht="15" customHeight="1">
      <c r="A583" s="23"/>
      <c r="B583" s="35"/>
      <c r="C583" s="7" t="s">
        <v>14</v>
      </c>
      <c r="D583" s="2"/>
      <c r="E583" s="1"/>
      <c r="F583" s="1"/>
      <c r="G583" s="1"/>
      <c r="H583" s="2"/>
      <c r="I583" s="3"/>
      <c r="J583" s="1"/>
      <c r="K583" s="1"/>
    </row>
    <row r="584" spans="1:11">
      <c r="A584" s="23"/>
      <c r="B584" s="35"/>
      <c r="C584" s="7" t="s">
        <v>15</v>
      </c>
      <c r="D584" s="2"/>
      <c r="E584" s="1"/>
      <c r="F584" s="1"/>
      <c r="G584" s="1"/>
      <c r="H584" s="2"/>
      <c r="I584" s="3"/>
      <c r="J584" s="1"/>
      <c r="K584" s="1"/>
    </row>
    <row r="585" spans="1:11" ht="15" customHeight="1">
      <c r="A585" s="23"/>
      <c r="B585" s="35"/>
      <c r="C585" s="7" t="s">
        <v>16</v>
      </c>
      <c r="D585" s="2"/>
      <c r="E585" s="1"/>
      <c r="F585" s="1"/>
      <c r="G585" s="1"/>
      <c r="H585" s="2"/>
      <c r="I585" s="3"/>
      <c r="J585" s="1"/>
      <c r="K585" s="1"/>
    </row>
    <row r="586" spans="1:11">
      <c r="A586" s="23"/>
      <c r="B586" s="35"/>
      <c r="C586" s="7" t="s">
        <v>17</v>
      </c>
      <c r="D586" s="2"/>
      <c r="E586" s="1" t="s">
        <v>12</v>
      </c>
      <c r="F586" s="1" t="s">
        <v>12</v>
      </c>
      <c r="G586" s="1" t="s">
        <v>12</v>
      </c>
      <c r="H586" s="2"/>
      <c r="I586" s="3"/>
      <c r="J586" s="1" t="s">
        <v>12</v>
      </c>
      <c r="K586" s="1" t="s">
        <v>12</v>
      </c>
    </row>
    <row r="587" spans="1:11">
      <c r="A587" s="24"/>
      <c r="B587" s="36"/>
      <c r="C587" s="7" t="s">
        <v>18</v>
      </c>
      <c r="D587" s="2"/>
      <c r="E587" s="1" t="s">
        <v>12</v>
      </c>
      <c r="F587" s="1" t="s">
        <v>12</v>
      </c>
      <c r="G587" s="1" t="s">
        <v>12</v>
      </c>
      <c r="H587" s="2"/>
      <c r="I587" s="3"/>
      <c r="J587" s="1" t="s">
        <v>12</v>
      </c>
      <c r="K587" s="1" t="s">
        <v>12</v>
      </c>
    </row>
    <row r="588" spans="1:11" ht="15" customHeight="1">
      <c r="A588" s="22" t="s">
        <v>51</v>
      </c>
      <c r="B588" s="25" t="s">
        <v>52</v>
      </c>
      <c r="C588" s="6" t="s">
        <v>11</v>
      </c>
      <c r="D588" s="1">
        <f>SUM(D589:D594)</f>
        <v>109032</v>
      </c>
      <c r="E588" s="1">
        <f t="shared" ref="E588:H588" si="131">SUM(E589:E594)</f>
        <v>0</v>
      </c>
      <c r="F588" s="1">
        <f t="shared" si="131"/>
        <v>0</v>
      </c>
      <c r="G588" s="1">
        <f t="shared" si="131"/>
        <v>0</v>
      </c>
      <c r="H588" s="1">
        <f t="shared" si="131"/>
        <v>302907</v>
      </c>
      <c r="I588" s="4">
        <f>H588/D588</f>
        <v>2.7781476997578691</v>
      </c>
      <c r="J588" s="4"/>
      <c r="K588" s="4"/>
    </row>
    <row r="589" spans="1:11">
      <c r="A589" s="23"/>
      <c r="B589" s="26"/>
      <c r="C589" s="7" t="s">
        <v>13</v>
      </c>
      <c r="D589" s="2"/>
      <c r="E589" s="2"/>
      <c r="F589" s="2"/>
      <c r="G589" s="2"/>
      <c r="H589" s="2"/>
      <c r="I589" s="3"/>
      <c r="J589" s="3"/>
      <c r="K589" s="3"/>
    </row>
    <row r="590" spans="1:11" ht="15" customHeight="1">
      <c r="A590" s="23"/>
      <c r="B590" s="26"/>
      <c r="C590" s="7" t="s">
        <v>14</v>
      </c>
      <c r="D590" s="2"/>
      <c r="E590" s="2"/>
      <c r="F590" s="2"/>
      <c r="G590" s="2"/>
      <c r="H590" s="2"/>
      <c r="I590" s="3"/>
      <c r="J590" s="3"/>
      <c r="K590" s="4"/>
    </row>
    <row r="591" spans="1:11">
      <c r="A591" s="23"/>
      <c r="B591" s="26"/>
      <c r="C591" s="7" t="s">
        <v>15</v>
      </c>
      <c r="D591" s="2"/>
      <c r="E591" s="2"/>
      <c r="F591" s="2"/>
      <c r="G591" s="2"/>
      <c r="H591" s="2"/>
      <c r="I591" s="3"/>
      <c r="J591" s="3"/>
      <c r="K591" s="4"/>
    </row>
    <row r="592" spans="1:11" ht="15" customHeight="1">
      <c r="A592" s="23"/>
      <c r="B592" s="26"/>
      <c r="C592" s="7" t="s">
        <v>16</v>
      </c>
      <c r="D592" s="2"/>
      <c r="E592" s="2"/>
      <c r="F592" s="2"/>
      <c r="G592" s="2"/>
      <c r="H592" s="2"/>
      <c r="I592" s="3"/>
      <c r="J592" s="3"/>
      <c r="K592" s="4"/>
    </row>
    <row r="593" spans="1:11">
      <c r="A593" s="23"/>
      <c r="B593" s="26"/>
      <c r="C593" s="7" t="s">
        <v>17</v>
      </c>
      <c r="D593" s="2"/>
      <c r="E593" s="1" t="s">
        <v>12</v>
      </c>
      <c r="F593" s="1" t="s">
        <v>12</v>
      </c>
      <c r="G593" s="1" t="s">
        <v>12</v>
      </c>
      <c r="H593" s="2"/>
      <c r="I593" s="3"/>
      <c r="J593" s="1" t="s">
        <v>12</v>
      </c>
      <c r="K593" s="1" t="s">
        <v>12</v>
      </c>
    </row>
    <row r="594" spans="1:11">
      <c r="A594" s="23"/>
      <c r="B594" s="27"/>
      <c r="C594" s="7" t="s">
        <v>18</v>
      </c>
      <c r="D594" s="2">
        <f>SUM(D602,D609,D616)</f>
        <v>109032</v>
      </c>
      <c r="E594" s="1" t="s">
        <v>12</v>
      </c>
      <c r="F594" s="1" t="s">
        <v>12</v>
      </c>
      <c r="G594" s="1" t="s">
        <v>12</v>
      </c>
      <c r="H594" s="2">
        <f>SUM(H602,H609,H616)</f>
        <v>302907</v>
      </c>
      <c r="I594" s="3">
        <f t="shared" ref="I594" si="132">H594/D594</f>
        <v>2.7781476997578691</v>
      </c>
      <c r="J594" s="1" t="s">
        <v>12</v>
      </c>
      <c r="K594" s="1" t="s">
        <v>12</v>
      </c>
    </row>
    <row r="595" spans="1:11">
      <c r="A595" s="23"/>
      <c r="B595" s="37" t="s">
        <v>19</v>
      </c>
      <c r="C595" s="38"/>
      <c r="D595" s="38"/>
      <c r="E595" s="38"/>
      <c r="F595" s="38"/>
      <c r="G595" s="38"/>
      <c r="H595" s="38"/>
      <c r="I595" s="38"/>
      <c r="J595" s="39"/>
      <c r="K595" s="3"/>
    </row>
    <row r="596" spans="1:11" ht="15" customHeight="1">
      <c r="A596" s="23"/>
      <c r="B596" s="25" t="s">
        <v>20</v>
      </c>
      <c r="C596" s="6" t="s">
        <v>11</v>
      </c>
      <c r="D596" s="1">
        <f>SUM(D597:D602)</f>
        <v>29000</v>
      </c>
      <c r="E596" s="1">
        <f t="shared" ref="E596:H596" si="133">SUM(E597:E602)</f>
        <v>0</v>
      </c>
      <c r="F596" s="1">
        <f t="shared" si="133"/>
        <v>0</v>
      </c>
      <c r="G596" s="1">
        <f t="shared" si="133"/>
        <v>0</v>
      </c>
      <c r="H596" s="1">
        <f t="shared" si="133"/>
        <v>242875</v>
      </c>
      <c r="I596" s="4">
        <f>H596/D596</f>
        <v>8.375</v>
      </c>
      <c r="J596" s="4"/>
      <c r="K596" s="4"/>
    </row>
    <row r="597" spans="1:11">
      <c r="A597" s="23"/>
      <c r="B597" s="26"/>
      <c r="C597" s="7" t="s">
        <v>13</v>
      </c>
      <c r="D597" s="2"/>
      <c r="E597" s="2"/>
      <c r="F597" s="2"/>
      <c r="G597" s="2"/>
      <c r="H597" s="1"/>
      <c r="I597" s="3"/>
      <c r="J597" s="3"/>
      <c r="K597" s="4"/>
    </row>
    <row r="598" spans="1:11" ht="15" customHeight="1">
      <c r="A598" s="23"/>
      <c r="B598" s="26"/>
      <c r="C598" s="7" t="s">
        <v>14</v>
      </c>
      <c r="D598" s="2"/>
      <c r="E598" s="2"/>
      <c r="F598" s="2"/>
      <c r="G598" s="2"/>
      <c r="H598" s="1"/>
      <c r="I598" s="3"/>
      <c r="J598" s="3"/>
      <c r="K598" s="4"/>
    </row>
    <row r="599" spans="1:11">
      <c r="A599" s="23"/>
      <c r="B599" s="26"/>
      <c r="C599" s="7" t="s">
        <v>15</v>
      </c>
      <c r="D599" s="2"/>
      <c r="E599" s="2"/>
      <c r="F599" s="2"/>
      <c r="G599" s="2"/>
      <c r="H599" s="1"/>
      <c r="I599" s="3"/>
      <c r="J599" s="3"/>
      <c r="K599" s="4"/>
    </row>
    <row r="600" spans="1:11" ht="15" customHeight="1">
      <c r="A600" s="23"/>
      <c r="B600" s="26"/>
      <c r="C600" s="7" t="s">
        <v>16</v>
      </c>
      <c r="D600" s="2"/>
      <c r="E600" s="2"/>
      <c r="F600" s="2"/>
      <c r="G600" s="2"/>
      <c r="H600" s="1"/>
      <c r="I600" s="3"/>
      <c r="J600" s="3"/>
      <c r="K600" s="4"/>
    </row>
    <row r="601" spans="1:11">
      <c r="A601" s="23"/>
      <c r="B601" s="26"/>
      <c r="C601" s="7" t="s">
        <v>17</v>
      </c>
      <c r="D601" s="2"/>
      <c r="E601" s="1" t="s">
        <v>12</v>
      </c>
      <c r="F601" s="1" t="s">
        <v>12</v>
      </c>
      <c r="G601" s="1" t="s">
        <v>12</v>
      </c>
      <c r="H601" s="2"/>
      <c r="I601" s="3"/>
      <c r="J601" s="1" t="s">
        <v>12</v>
      </c>
      <c r="K601" s="1" t="s">
        <v>12</v>
      </c>
    </row>
    <row r="602" spans="1:11">
      <c r="A602" s="23"/>
      <c r="B602" s="27"/>
      <c r="C602" s="7" t="s">
        <v>18</v>
      </c>
      <c r="D602" s="2">
        <f>SUM(D623,D665)</f>
        <v>29000</v>
      </c>
      <c r="E602" s="1" t="s">
        <v>12</v>
      </c>
      <c r="F602" s="1" t="s">
        <v>12</v>
      </c>
      <c r="G602" s="1" t="s">
        <v>12</v>
      </c>
      <c r="H602" s="2">
        <f>SUM(H623,H665)</f>
        <v>242875</v>
      </c>
      <c r="I602" s="3">
        <f t="shared" ref="I602" si="134">H602/D602</f>
        <v>8.375</v>
      </c>
      <c r="J602" s="1" t="s">
        <v>12</v>
      </c>
      <c r="K602" s="1" t="s">
        <v>12</v>
      </c>
    </row>
    <row r="603" spans="1:11" ht="15" customHeight="1">
      <c r="A603" s="23"/>
      <c r="B603" s="22" t="s">
        <v>21</v>
      </c>
      <c r="C603" s="6" t="s">
        <v>11</v>
      </c>
      <c r="D603" s="1">
        <f>SUM(D604:D609)</f>
        <v>80000</v>
      </c>
      <c r="E603" s="1">
        <f t="shared" ref="E603:H603" si="135">SUM(E604:E609)</f>
        <v>0</v>
      </c>
      <c r="F603" s="1">
        <f t="shared" si="135"/>
        <v>0</v>
      </c>
      <c r="G603" s="1">
        <f t="shared" si="135"/>
        <v>0</v>
      </c>
      <c r="H603" s="1">
        <f t="shared" si="135"/>
        <v>60000</v>
      </c>
      <c r="I603" s="4">
        <f>H603/D603</f>
        <v>0.75</v>
      </c>
      <c r="J603" s="4"/>
      <c r="K603" s="4"/>
    </row>
    <row r="604" spans="1:11">
      <c r="A604" s="23"/>
      <c r="B604" s="23"/>
      <c r="C604" s="7" t="s">
        <v>13</v>
      </c>
      <c r="D604" s="2"/>
      <c r="E604" s="2"/>
      <c r="F604" s="2"/>
      <c r="G604" s="2"/>
      <c r="H604" s="1"/>
      <c r="I604" s="3"/>
      <c r="J604" s="3"/>
      <c r="K604" s="4"/>
    </row>
    <row r="605" spans="1:11" ht="15" customHeight="1">
      <c r="A605" s="23"/>
      <c r="B605" s="23"/>
      <c r="C605" s="7" t="s">
        <v>14</v>
      </c>
      <c r="D605" s="2"/>
      <c r="E605" s="2"/>
      <c r="F605" s="2"/>
      <c r="G605" s="2"/>
      <c r="H605" s="1"/>
      <c r="I605" s="3"/>
      <c r="J605" s="3"/>
      <c r="K605" s="4"/>
    </row>
    <row r="606" spans="1:11">
      <c r="A606" s="23"/>
      <c r="B606" s="23"/>
      <c r="C606" s="7" t="s">
        <v>15</v>
      </c>
      <c r="D606" s="2"/>
      <c r="E606" s="2"/>
      <c r="F606" s="2"/>
      <c r="G606" s="2"/>
      <c r="H606" s="1"/>
      <c r="I606" s="3"/>
      <c r="J606" s="3"/>
      <c r="K606" s="4"/>
    </row>
    <row r="607" spans="1:11" ht="15" customHeight="1">
      <c r="A607" s="23"/>
      <c r="B607" s="23"/>
      <c r="C607" s="7" t="s">
        <v>16</v>
      </c>
      <c r="D607" s="2"/>
      <c r="E607" s="2"/>
      <c r="F607" s="2"/>
      <c r="G607" s="2"/>
      <c r="H607" s="1"/>
      <c r="I607" s="3"/>
      <c r="J607" s="3"/>
      <c r="K607" s="4"/>
    </row>
    <row r="608" spans="1:11">
      <c r="A608" s="23"/>
      <c r="B608" s="23"/>
      <c r="C608" s="7" t="s">
        <v>17</v>
      </c>
      <c r="D608" s="2"/>
      <c r="E608" s="1" t="s">
        <v>12</v>
      </c>
      <c r="F608" s="1" t="s">
        <v>12</v>
      </c>
      <c r="G608" s="1" t="s">
        <v>12</v>
      </c>
      <c r="H608" s="2"/>
      <c r="I608" s="3"/>
      <c r="J608" s="1" t="s">
        <v>12</v>
      </c>
      <c r="K608" s="1" t="s">
        <v>12</v>
      </c>
    </row>
    <row r="609" spans="1:11">
      <c r="A609" s="23"/>
      <c r="B609" s="24"/>
      <c r="C609" s="7" t="s">
        <v>18</v>
      </c>
      <c r="D609" s="2">
        <f>SUM(D644)</f>
        <v>80000</v>
      </c>
      <c r="E609" s="1" t="s">
        <v>12</v>
      </c>
      <c r="F609" s="1" t="s">
        <v>12</v>
      </c>
      <c r="G609" s="1" t="s">
        <v>12</v>
      </c>
      <c r="H609" s="2">
        <f>SUM(H644)</f>
        <v>60000</v>
      </c>
      <c r="I609" s="3">
        <f t="shared" ref="I609" si="136">H609/D609</f>
        <v>0.75</v>
      </c>
      <c r="J609" s="1" t="s">
        <v>12</v>
      </c>
      <c r="K609" s="1" t="s">
        <v>12</v>
      </c>
    </row>
    <row r="610" spans="1:11" ht="15" customHeight="1">
      <c r="A610" s="23"/>
      <c r="B610" s="22" t="s">
        <v>22</v>
      </c>
      <c r="C610" s="6" t="s">
        <v>11</v>
      </c>
      <c r="D610" s="1">
        <f>SUM(D611:D616)</f>
        <v>32</v>
      </c>
      <c r="E610" s="1">
        <f t="shared" ref="E610:H610" si="137">SUM(E611:E616)</f>
        <v>0</v>
      </c>
      <c r="F610" s="1">
        <f t="shared" si="137"/>
        <v>0</v>
      </c>
      <c r="G610" s="1">
        <f t="shared" si="137"/>
        <v>0</v>
      </c>
      <c r="H610" s="1">
        <f t="shared" si="137"/>
        <v>32</v>
      </c>
      <c r="I610" s="4">
        <f>H610/D610</f>
        <v>1</v>
      </c>
      <c r="J610" s="4"/>
      <c r="K610" s="4"/>
    </row>
    <row r="611" spans="1:11">
      <c r="A611" s="23"/>
      <c r="B611" s="23"/>
      <c r="C611" s="7" t="s">
        <v>13</v>
      </c>
      <c r="D611" s="2"/>
      <c r="E611" s="2"/>
      <c r="F611" s="2"/>
      <c r="G611" s="2"/>
      <c r="H611" s="1"/>
      <c r="I611" s="3"/>
      <c r="J611" s="3"/>
      <c r="K611" s="4"/>
    </row>
    <row r="612" spans="1:11" ht="15" customHeight="1">
      <c r="A612" s="23"/>
      <c r="B612" s="23"/>
      <c r="C612" s="7" t="s">
        <v>14</v>
      </c>
      <c r="D612" s="2"/>
      <c r="E612" s="2"/>
      <c r="F612" s="2"/>
      <c r="G612" s="2"/>
      <c r="H612" s="1"/>
      <c r="I612" s="3"/>
      <c r="J612" s="3"/>
      <c r="K612" s="4"/>
    </row>
    <row r="613" spans="1:11">
      <c r="A613" s="23"/>
      <c r="B613" s="23"/>
      <c r="C613" s="7" t="s">
        <v>15</v>
      </c>
      <c r="D613" s="2"/>
      <c r="E613" s="2"/>
      <c r="F613" s="2"/>
      <c r="G613" s="2"/>
      <c r="H613" s="1"/>
      <c r="I613" s="3"/>
      <c r="J613" s="3"/>
      <c r="K613" s="4"/>
    </row>
    <row r="614" spans="1:11" ht="15" customHeight="1">
      <c r="A614" s="23"/>
      <c r="B614" s="23"/>
      <c r="C614" s="7" t="s">
        <v>16</v>
      </c>
      <c r="D614" s="2"/>
      <c r="E614" s="2"/>
      <c r="F614" s="2"/>
      <c r="G614" s="2"/>
      <c r="H614" s="1"/>
      <c r="I614" s="3"/>
      <c r="J614" s="3"/>
      <c r="K614" s="4"/>
    </row>
    <row r="615" spans="1:11">
      <c r="A615" s="23"/>
      <c r="B615" s="23"/>
      <c r="C615" s="7" t="s">
        <v>17</v>
      </c>
      <c r="D615" s="2"/>
      <c r="E615" s="1" t="s">
        <v>12</v>
      </c>
      <c r="F615" s="1" t="s">
        <v>12</v>
      </c>
      <c r="G615" s="1" t="s">
        <v>12</v>
      </c>
      <c r="H615" s="2"/>
      <c r="I615" s="3"/>
      <c r="J615" s="1" t="s">
        <v>12</v>
      </c>
      <c r="K615" s="1" t="s">
        <v>12</v>
      </c>
    </row>
    <row r="616" spans="1:11">
      <c r="A616" s="24"/>
      <c r="B616" s="24"/>
      <c r="C616" s="7" t="s">
        <v>18</v>
      </c>
      <c r="D616" s="2">
        <f>SUM(D651)</f>
        <v>32</v>
      </c>
      <c r="E616" s="1" t="s">
        <v>12</v>
      </c>
      <c r="F616" s="1" t="s">
        <v>12</v>
      </c>
      <c r="G616" s="1" t="s">
        <v>12</v>
      </c>
      <c r="H616" s="2">
        <f>SUM(H651)</f>
        <v>32</v>
      </c>
      <c r="I616" s="3">
        <f t="shared" ref="I616" si="138">H616/D616</f>
        <v>1</v>
      </c>
      <c r="J616" s="1" t="s">
        <v>12</v>
      </c>
      <c r="K616" s="1" t="s">
        <v>12</v>
      </c>
    </row>
    <row r="617" spans="1:11" ht="15" customHeight="1">
      <c r="A617" s="22" t="s">
        <v>53</v>
      </c>
      <c r="B617" s="22" t="s">
        <v>37</v>
      </c>
      <c r="C617" s="6" t="s">
        <v>11</v>
      </c>
      <c r="D617" s="1">
        <f>SUM(D618:D623)</f>
        <v>27000</v>
      </c>
      <c r="E617" s="1">
        <f t="shared" ref="E617:H617" si="139">SUM(E618:E623)</f>
        <v>0</v>
      </c>
      <c r="F617" s="1">
        <f t="shared" si="139"/>
        <v>0</v>
      </c>
      <c r="G617" s="1">
        <f t="shared" si="139"/>
        <v>0</v>
      </c>
      <c r="H617" s="1">
        <f t="shared" si="139"/>
        <v>241200</v>
      </c>
      <c r="I617" s="4">
        <f>H617/D617</f>
        <v>8.9333333333333336</v>
      </c>
      <c r="J617" s="4"/>
      <c r="K617" s="4"/>
    </row>
    <row r="618" spans="1:11">
      <c r="A618" s="23"/>
      <c r="B618" s="23"/>
      <c r="C618" s="7" t="s">
        <v>13</v>
      </c>
      <c r="D618" s="2"/>
      <c r="E618" s="2"/>
      <c r="F618" s="2"/>
      <c r="G618" s="2"/>
      <c r="H618" s="1"/>
      <c r="I618" s="3"/>
      <c r="J618" s="3"/>
      <c r="K618" s="4"/>
    </row>
    <row r="619" spans="1:11" ht="15" customHeight="1">
      <c r="A619" s="23"/>
      <c r="B619" s="23"/>
      <c r="C619" s="7" t="s">
        <v>14</v>
      </c>
      <c r="D619" s="2"/>
      <c r="E619" s="2"/>
      <c r="F619" s="2"/>
      <c r="G619" s="2"/>
      <c r="H619" s="1"/>
      <c r="I619" s="3"/>
      <c r="J619" s="3"/>
      <c r="K619" s="4"/>
    </row>
    <row r="620" spans="1:11">
      <c r="A620" s="23"/>
      <c r="B620" s="23"/>
      <c r="C620" s="7" t="s">
        <v>15</v>
      </c>
      <c r="D620" s="2"/>
      <c r="E620" s="2"/>
      <c r="F620" s="2"/>
      <c r="G620" s="2"/>
      <c r="H620" s="1"/>
      <c r="I620" s="3"/>
      <c r="J620" s="3"/>
      <c r="K620" s="4"/>
    </row>
    <row r="621" spans="1:11" ht="15" customHeight="1">
      <c r="A621" s="23"/>
      <c r="B621" s="23"/>
      <c r="C621" s="7" t="s">
        <v>16</v>
      </c>
      <c r="D621" s="2"/>
      <c r="E621" s="2"/>
      <c r="F621" s="2"/>
      <c r="G621" s="2"/>
      <c r="H621" s="1"/>
      <c r="I621" s="3"/>
      <c r="J621" s="3"/>
      <c r="K621" s="4"/>
    </row>
    <row r="622" spans="1:11">
      <c r="A622" s="23"/>
      <c r="B622" s="23"/>
      <c r="C622" s="7" t="s">
        <v>17</v>
      </c>
      <c r="D622" s="2"/>
      <c r="E622" s="1" t="s">
        <v>12</v>
      </c>
      <c r="F622" s="1" t="s">
        <v>12</v>
      </c>
      <c r="G622" s="1" t="s">
        <v>12</v>
      </c>
      <c r="H622" s="2"/>
      <c r="I622" s="3"/>
      <c r="J622" s="1" t="s">
        <v>12</v>
      </c>
      <c r="K622" s="1" t="s">
        <v>12</v>
      </c>
    </row>
    <row r="623" spans="1:11">
      <c r="A623" s="24"/>
      <c r="B623" s="24"/>
      <c r="C623" s="7" t="s">
        <v>18</v>
      </c>
      <c r="D623" s="2">
        <f>SUM(D630)</f>
        <v>27000</v>
      </c>
      <c r="E623" s="1" t="s">
        <v>12</v>
      </c>
      <c r="F623" s="1" t="s">
        <v>12</v>
      </c>
      <c r="G623" s="1" t="s">
        <v>12</v>
      </c>
      <c r="H623" s="2">
        <f>SUM(H630)</f>
        <v>241200</v>
      </c>
      <c r="I623" s="3">
        <f t="shared" ref="I623" si="140">H623/D623</f>
        <v>8.9333333333333336</v>
      </c>
      <c r="J623" s="1" t="s">
        <v>12</v>
      </c>
      <c r="K623" s="1" t="s">
        <v>12</v>
      </c>
    </row>
    <row r="624" spans="1:11">
      <c r="A624" s="22" t="s">
        <v>104</v>
      </c>
      <c r="B624" s="22" t="s">
        <v>37</v>
      </c>
      <c r="C624" s="6" t="s">
        <v>11</v>
      </c>
      <c r="D624" s="1">
        <f>SUM(D630)</f>
        <v>27000</v>
      </c>
      <c r="E624" s="1">
        <f t="shared" ref="E624:H624" si="141">SUM(E630)</f>
        <v>0</v>
      </c>
      <c r="F624" s="1">
        <f t="shared" si="141"/>
        <v>0</v>
      </c>
      <c r="G624" s="1">
        <f t="shared" si="141"/>
        <v>0</v>
      </c>
      <c r="H624" s="1">
        <f t="shared" si="141"/>
        <v>241200</v>
      </c>
      <c r="I624" s="4">
        <f>H624/D624</f>
        <v>8.9333333333333336</v>
      </c>
      <c r="J624" s="4"/>
      <c r="K624" s="4"/>
    </row>
    <row r="625" spans="1:11">
      <c r="A625" s="23"/>
      <c r="B625" s="23"/>
      <c r="C625" s="7" t="s">
        <v>13</v>
      </c>
      <c r="D625" s="2"/>
      <c r="E625" s="2"/>
      <c r="F625" s="2"/>
      <c r="G625" s="2"/>
      <c r="H625" s="1"/>
      <c r="I625" s="3"/>
      <c r="J625" s="3"/>
      <c r="K625" s="4"/>
    </row>
    <row r="626" spans="1:11" ht="24">
      <c r="A626" s="23"/>
      <c r="B626" s="23"/>
      <c r="C626" s="7" t="s">
        <v>14</v>
      </c>
      <c r="D626" s="2"/>
      <c r="E626" s="2"/>
      <c r="F626" s="2"/>
      <c r="G626" s="2"/>
      <c r="H626" s="1"/>
      <c r="I626" s="3"/>
      <c r="J626" s="3"/>
      <c r="K626" s="4"/>
    </row>
    <row r="627" spans="1:11">
      <c r="A627" s="23"/>
      <c r="B627" s="23"/>
      <c r="C627" s="7" t="s">
        <v>15</v>
      </c>
      <c r="D627" s="2"/>
      <c r="E627" s="2"/>
      <c r="F627" s="2"/>
      <c r="G627" s="2"/>
      <c r="H627" s="1"/>
      <c r="I627" s="3"/>
      <c r="J627" s="3"/>
      <c r="K627" s="4"/>
    </row>
    <row r="628" spans="1:11" ht="24">
      <c r="A628" s="23"/>
      <c r="B628" s="23"/>
      <c r="C628" s="7" t="s">
        <v>16</v>
      </c>
      <c r="D628" s="2"/>
      <c r="E628" s="2"/>
      <c r="F628" s="2"/>
      <c r="G628" s="2"/>
      <c r="H628" s="1"/>
      <c r="I628" s="3"/>
      <c r="J628" s="3"/>
      <c r="K628" s="4"/>
    </row>
    <row r="629" spans="1:11">
      <c r="A629" s="23"/>
      <c r="B629" s="23"/>
      <c r="C629" s="7" t="s">
        <v>17</v>
      </c>
      <c r="D629" s="2"/>
      <c r="E629" s="1" t="s">
        <v>12</v>
      </c>
      <c r="F629" s="1" t="s">
        <v>12</v>
      </c>
      <c r="G629" s="1" t="s">
        <v>12</v>
      </c>
      <c r="H629" s="2"/>
      <c r="I629" s="3"/>
      <c r="J629" s="1" t="s">
        <v>12</v>
      </c>
      <c r="K629" s="1" t="s">
        <v>12</v>
      </c>
    </row>
    <row r="630" spans="1:11">
      <c r="A630" s="24"/>
      <c r="B630" s="24"/>
      <c r="C630" s="7" t="s">
        <v>18</v>
      </c>
      <c r="D630" s="2">
        <v>27000</v>
      </c>
      <c r="E630" s="1" t="s">
        <v>12</v>
      </c>
      <c r="F630" s="1" t="s">
        <v>12</v>
      </c>
      <c r="G630" s="1" t="s">
        <v>12</v>
      </c>
      <c r="H630" s="2">
        <v>241200</v>
      </c>
      <c r="I630" s="3">
        <f t="shared" ref="I630" si="142">H630/D630</f>
        <v>8.9333333333333336</v>
      </c>
      <c r="J630" s="1" t="s">
        <v>12</v>
      </c>
      <c r="K630" s="1" t="s">
        <v>12</v>
      </c>
    </row>
    <row r="631" spans="1:11" ht="15" customHeight="1">
      <c r="A631" s="22" t="s">
        <v>54</v>
      </c>
      <c r="B631" s="22" t="s">
        <v>55</v>
      </c>
      <c r="C631" s="6" t="s">
        <v>11</v>
      </c>
      <c r="D631" s="1">
        <f>SUM(D637)</f>
        <v>80000</v>
      </c>
      <c r="E631" s="1">
        <f t="shared" ref="E631:H631" si="143">SUM(E637)</f>
        <v>0</v>
      </c>
      <c r="F631" s="1">
        <f t="shared" si="143"/>
        <v>0</v>
      </c>
      <c r="G631" s="1">
        <f t="shared" si="143"/>
        <v>0</v>
      </c>
      <c r="H631" s="1">
        <f t="shared" si="143"/>
        <v>60000</v>
      </c>
      <c r="I631" s="4">
        <f>H631/D631</f>
        <v>0.75</v>
      </c>
      <c r="J631" s="4"/>
      <c r="K631" s="4"/>
    </row>
    <row r="632" spans="1:11">
      <c r="A632" s="23"/>
      <c r="B632" s="23"/>
      <c r="C632" s="7" t="s">
        <v>13</v>
      </c>
      <c r="D632" s="2"/>
      <c r="E632" s="2"/>
      <c r="F632" s="2"/>
      <c r="G632" s="2"/>
      <c r="H632" s="2"/>
      <c r="I632" s="3"/>
      <c r="J632" s="2"/>
      <c r="K632" s="2"/>
    </row>
    <row r="633" spans="1:11" ht="15" customHeight="1">
      <c r="A633" s="23"/>
      <c r="B633" s="23"/>
      <c r="C633" s="7" t="s">
        <v>14</v>
      </c>
      <c r="D633" s="2"/>
      <c r="E633" s="2"/>
      <c r="F633" s="2"/>
      <c r="G633" s="2"/>
      <c r="H633" s="2"/>
      <c r="I633" s="3"/>
      <c r="J633" s="2"/>
      <c r="K633" s="2"/>
    </row>
    <row r="634" spans="1:11">
      <c r="A634" s="23"/>
      <c r="B634" s="23"/>
      <c r="C634" s="7" t="s">
        <v>15</v>
      </c>
      <c r="D634" s="2"/>
      <c r="E634" s="2"/>
      <c r="F634" s="2"/>
      <c r="G634" s="2"/>
      <c r="H634" s="2"/>
      <c r="I634" s="3"/>
      <c r="J634" s="2"/>
      <c r="K634" s="2"/>
    </row>
    <row r="635" spans="1:11" ht="15" customHeight="1">
      <c r="A635" s="23"/>
      <c r="B635" s="23"/>
      <c r="C635" s="7" t="s">
        <v>16</v>
      </c>
      <c r="D635" s="2"/>
      <c r="E635" s="2"/>
      <c r="F635" s="2"/>
      <c r="G635" s="2"/>
      <c r="H635" s="2"/>
      <c r="I635" s="3"/>
      <c r="J635" s="2"/>
      <c r="K635" s="2"/>
    </row>
    <row r="636" spans="1:11">
      <c r="A636" s="23"/>
      <c r="B636" s="23"/>
      <c r="C636" s="7" t="s">
        <v>17</v>
      </c>
      <c r="D636" s="2"/>
      <c r="E636" s="1" t="s">
        <v>12</v>
      </c>
      <c r="F636" s="1" t="s">
        <v>12</v>
      </c>
      <c r="G636" s="1" t="s">
        <v>12</v>
      </c>
      <c r="H636" s="2"/>
      <c r="I636" s="3"/>
      <c r="J636" s="1" t="s">
        <v>12</v>
      </c>
      <c r="K636" s="1" t="s">
        <v>12</v>
      </c>
    </row>
    <row r="637" spans="1:11">
      <c r="A637" s="24"/>
      <c r="B637" s="24"/>
      <c r="C637" s="7" t="s">
        <v>18</v>
      </c>
      <c r="D637" s="2">
        <f>SUM(D644)</f>
        <v>80000</v>
      </c>
      <c r="E637" s="1" t="s">
        <v>12</v>
      </c>
      <c r="F637" s="1" t="s">
        <v>12</v>
      </c>
      <c r="G637" s="1" t="s">
        <v>12</v>
      </c>
      <c r="H637" s="2">
        <f>SUM(H644)</f>
        <v>60000</v>
      </c>
      <c r="I637" s="3">
        <f t="shared" ref="I637" si="144">H637/D637</f>
        <v>0.75</v>
      </c>
      <c r="J637" s="1" t="s">
        <v>12</v>
      </c>
      <c r="K637" s="1" t="s">
        <v>12</v>
      </c>
    </row>
    <row r="638" spans="1:11" ht="15" customHeight="1">
      <c r="A638" s="22" t="s">
        <v>105</v>
      </c>
      <c r="B638" s="22" t="s">
        <v>55</v>
      </c>
      <c r="C638" s="6" t="s">
        <v>11</v>
      </c>
      <c r="D638" s="1">
        <f>SUM(D644)</f>
        <v>80000</v>
      </c>
      <c r="E638" s="1">
        <f t="shared" ref="E638:H638" si="145">SUM(E644)</f>
        <v>0</v>
      </c>
      <c r="F638" s="1">
        <f t="shared" si="145"/>
        <v>0</v>
      </c>
      <c r="G638" s="1">
        <f t="shared" si="145"/>
        <v>0</v>
      </c>
      <c r="H638" s="1">
        <f t="shared" si="145"/>
        <v>60000</v>
      </c>
      <c r="I638" s="4">
        <f>H638/D638</f>
        <v>0.75</v>
      </c>
      <c r="J638" s="4"/>
      <c r="K638" s="4"/>
    </row>
    <row r="639" spans="1:11">
      <c r="A639" s="23"/>
      <c r="B639" s="23"/>
      <c r="C639" s="7" t="s">
        <v>13</v>
      </c>
      <c r="D639" s="2"/>
      <c r="E639" s="2"/>
      <c r="F639" s="2"/>
      <c r="G639" s="2"/>
      <c r="H639" s="2"/>
      <c r="I639" s="3"/>
      <c r="J639" s="2"/>
      <c r="K639" s="2"/>
    </row>
    <row r="640" spans="1:11" ht="24">
      <c r="A640" s="23"/>
      <c r="B640" s="23"/>
      <c r="C640" s="7" t="s">
        <v>14</v>
      </c>
      <c r="D640" s="2"/>
      <c r="E640" s="2"/>
      <c r="F640" s="2"/>
      <c r="G640" s="2"/>
      <c r="H640" s="2"/>
      <c r="I640" s="3"/>
      <c r="J640" s="2"/>
      <c r="K640" s="2"/>
    </row>
    <row r="641" spans="1:11">
      <c r="A641" s="23"/>
      <c r="B641" s="23"/>
      <c r="C641" s="7" t="s">
        <v>15</v>
      </c>
      <c r="D641" s="2"/>
      <c r="E641" s="2"/>
      <c r="F641" s="2"/>
      <c r="G641" s="2"/>
      <c r="H641" s="2"/>
      <c r="I641" s="3"/>
      <c r="J641" s="2"/>
      <c r="K641" s="2"/>
    </row>
    <row r="642" spans="1:11" ht="24">
      <c r="A642" s="23"/>
      <c r="B642" s="23"/>
      <c r="C642" s="7" t="s">
        <v>16</v>
      </c>
      <c r="D642" s="2"/>
      <c r="E642" s="2"/>
      <c r="F642" s="2"/>
      <c r="G642" s="2"/>
      <c r="H642" s="2"/>
      <c r="I642" s="3"/>
      <c r="J642" s="2"/>
      <c r="K642" s="2"/>
    </row>
    <row r="643" spans="1:11">
      <c r="A643" s="23"/>
      <c r="B643" s="23"/>
      <c r="C643" s="7" t="s">
        <v>17</v>
      </c>
      <c r="D643" s="2"/>
      <c r="E643" s="1" t="s">
        <v>12</v>
      </c>
      <c r="F643" s="1" t="s">
        <v>12</v>
      </c>
      <c r="G643" s="1" t="s">
        <v>12</v>
      </c>
      <c r="H643" s="2"/>
      <c r="I643" s="3"/>
      <c r="J643" s="1" t="s">
        <v>12</v>
      </c>
      <c r="K643" s="1" t="s">
        <v>12</v>
      </c>
    </row>
    <row r="644" spans="1:11">
      <c r="A644" s="24"/>
      <c r="B644" s="24"/>
      <c r="C644" s="7" t="s">
        <v>18</v>
      </c>
      <c r="D644" s="2">
        <v>80000</v>
      </c>
      <c r="E644" s="1" t="s">
        <v>12</v>
      </c>
      <c r="F644" s="1" t="s">
        <v>12</v>
      </c>
      <c r="G644" s="1" t="s">
        <v>12</v>
      </c>
      <c r="H644" s="2">
        <v>60000</v>
      </c>
      <c r="I644" s="3">
        <f t="shared" ref="I644" si="146">H644/D644</f>
        <v>0.75</v>
      </c>
      <c r="J644" s="1" t="s">
        <v>12</v>
      </c>
      <c r="K644" s="1" t="s">
        <v>12</v>
      </c>
    </row>
    <row r="645" spans="1:11" ht="15" customHeight="1">
      <c r="A645" s="22" t="s">
        <v>56</v>
      </c>
      <c r="B645" s="22" t="s">
        <v>22</v>
      </c>
      <c r="C645" s="6" t="s">
        <v>11</v>
      </c>
      <c r="D645" s="1">
        <f>SUM(D651)</f>
        <v>32</v>
      </c>
      <c r="E645" s="1">
        <f t="shared" ref="E645:H645" si="147">SUM(E651)</f>
        <v>0</v>
      </c>
      <c r="F645" s="1">
        <f t="shared" si="147"/>
        <v>0</v>
      </c>
      <c r="G645" s="1">
        <f t="shared" si="147"/>
        <v>0</v>
      </c>
      <c r="H645" s="1">
        <f t="shared" si="147"/>
        <v>32</v>
      </c>
      <c r="I645" s="4">
        <f>H645/D645</f>
        <v>1</v>
      </c>
      <c r="J645" s="4"/>
      <c r="K645" s="4"/>
    </row>
    <row r="646" spans="1:11">
      <c r="A646" s="23"/>
      <c r="B646" s="23"/>
      <c r="C646" s="7" t="s">
        <v>13</v>
      </c>
      <c r="D646" s="2"/>
      <c r="E646" s="2"/>
      <c r="F646" s="2"/>
      <c r="G646" s="2"/>
      <c r="H646" s="1"/>
      <c r="I646" s="3"/>
      <c r="J646" s="3"/>
      <c r="K646" s="2"/>
    </row>
    <row r="647" spans="1:11" ht="15" customHeight="1">
      <c r="A647" s="23"/>
      <c r="B647" s="23"/>
      <c r="C647" s="7" t="s">
        <v>14</v>
      </c>
      <c r="D647" s="2"/>
      <c r="E647" s="2"/>
      <c r="F647" s="2"/>
      <c r="G647" s="2"/>
      <c r="H647" s="1"/>
      <c r="I647" s="3"/>
      <c r="J647" s="3"/>
      <c r="K647" s="2"/>
    </row>
    <row r="648" spans="1:11">
      <c r="A648" s="23"/>
      <c r="B648" s="23"/>
      <c r="C648" s="7" t="s">
        <v>15</v>
      </c>
      <c r="D648" s="2"/>
      <c r="E648" s="2"/>
      <c r="F648" s="2"/>
      <c r="G648" s="2"/>
      <c r="H648" s="1"/>
      <c r="I648" s="3"/>
      <c r="J648" s="3"/>
      <c r="K648" s="2"/>
    </row>
    <row r="649" spans="1:11" ht="15" customHeight="1">
      <c r="A649" s="23"/>
      <c r="B649" s="23"/>
      <c r="C649" s="7" t="s">
        <v>16</v>
      </c>
      <c r="D649" s="2"/>
      <c r="E649" s="2"/>
      <c r="F649" s="2"/>
      <c r="G649" s="2"/>
      <c r="H649" s="1"/>
      <c r="I649" s="3"/>
      <c r="J649" s="3"/>
      <c r="K649" s="2"/>
    </row>
    <row r="650" spans="1:11">
      <c r="A650" s="23"/>
      <c r="B650" s="23"/>
      <c r="C650" s="7" t="s">
        <v>17</v>
      </c>
      <c r="D650" s="2"/>
      <c r="E650" s="1" t="s">
        <v>12</v>
      </c>
      <c r="F650" s="1" t="s">
        <v>12</v>
      </c>
      <c r="G650" s="1" t="s">
        <v>12</v>
      </c>
      <c r="H650" s="2"/>
      <c r="I650" s="3"/>
      <c r="J650" s="1" t="s">
        <v>12</v>
      </c>
      <c r="K650" s="1" t="s">
        <v>12</v>
      </c>
    </row>
    <row r="651" spans="1:11">
      <c r="A651" s="24"/>
      <c r="B651" s="24"/>
      <c r="C651" s="7" t="s">
        <v>18</v>
      </c>
      <c r="D651" s="2">
        <f>SUM(D658)</f>
        <v>32</v>
      </c>
      <c r="E651" s="1" t="s">
        <v>12</v>
      </c>
      <c r="F651" s="1" t="s">
        <v>12</v>
      </c>
      <c r="G651" s="1" t="s">
        <v>12</v>
      </c>
      <c r="H651" s="2">
        <f>SUM(H658)</f>
        <v>32</v>
      </c>
      <c r="I651" s="3">
        <f t="shared" ref="I651" si="148">H651/D651</f>
        <v>1</v>
      </c>
      <c r="J651" s="1" t="s">
        <v>12</v>
      </c>
      <c r="K651" s="1" t="s">
        <v>12</v>
      </c>
    </row>
    <row r="652" spans="1:11" ht="15" customHeight="1">
      <c r="A652" s="22" t="s">
        <v>106</v>
      </c>
      <c r="B652" s="22" t="s">
        <v>22</v>
      </c>
      <c r="C652" s="6" t="s">
        <v>11</v>
      </c>
      <c r="D652" s="1">
        <f>SUM(D658)</f>
        <v>32</v>
      </c>
      <c r="E652" s="1">
        <f t="shared" ref="E652:H652" si="149">SUM(E658)</f>
        <v>0</v>
      </c>
      <c r="F652" s="1">
        <f t="shared" si="149"/>
        <v>0</v>
      </c>
      <c r="G652" s="1">
        <f t="shared" si="149"/>
        <v>0</v>
      </c>
      <c r="H652" s="1">
        <f t="shared" si="149"/>
        <v>32</v>
      </c>
      <c r="I652" s="4">
        <f>H652/D652</f>
        <v>1</v>
      </c>
      <c r="J652" s="4"/>
      <c r="K652" s="4"/>
    </row>
    <row r="653" spans="1:11">
      <c r="A653" s="23"/>
      <c r="B653" s="23"/>
      <c r="C653" s="7" t="s">
        <v>13</v>
      </c>
      <c r="D653" s="2"/>
      <c r="E653" s="2"/>
      <c r="F653" s="2"/>
      <c r="G653" s="2"/>
      <c r="H653" s="1"/>
      <c r="I653" s="3"/>
      <c r="J653" s="3"/>
      <c r="K653" s="2"/>
    </row>
    <row r="654" spans="1:11" ht="24">
      <c r="A654" s="23"/>
      <c r="B654" s="23"/>
      <c r="C654" s="7" t="s">
        <v>14</v>
      </c>
      <c r="D654" s="2"/>
      <c r="E654" s="2"/>
      <c r="F654" s="2"/>
      <c r="G654" s="2"/>
      <c r="H654" s="1"/>
      <c r="I654" s="3"/>
      <c r="J654" s="3"/>
      <c r="K654" s="2"/>
    </row>
    <row r="655" spans="1:11">
      <c r="A655" s="23"/>
      <c r="B655" s="23"/>
      <c r="C655" s="7" t="s">
        <v>15</v>
      </c>
      <c r="D655" s="2"/>
      <c r="E655" s="2"/>
      <c r="F655" s="2"/>
      <c r="G655" s="2"/>
      <c r="H655" s="1"/>
      <c r="I655" s="3"/>
      <c r="J655" s="3"/>
      <c r="K655" s="2"/>
    </row>
    <row r="656" spans="1:11" ht="24">
      <c r="A656" s="23"/>
      <c r="B656" s="23"/>
      <c r="C656" s="7" t="s">
        <v>16</v>
      </c>
      <c r="D656" s="2"/>
      <c r="E656" s="2"/>
      <c r="F656" s="2"/>
      <c r="G656" s="2"/>
      <c r="H656" s="1"/>
      <c r="I656" s="3"/>
      <c r="J656" s="3"/>
      <c r="K656" s="2"/>
    </row>
    <row r="657" spans="1:11">
      <c r="A657" s="23"/>
      <c r="B657" s="23"/>
      <c r="C657" s="7" t="s">
        <v>17</v>
      </c>
      <c r="D657" s="2"/>
      <c r="E657" s="1" t="s">
        <v>12</v>
      </c>
      <c r="F657" s="1" t="s">
        <v>12</v>
      </c>
      <c r="G657" s="1" t="s">
        <v>12</v>
      </c>
      <c r="H657" s="2"/>
      <c r="I657" s="3"/>
      <c r="J657" s="1" t="s">
        <v>12</v>
      </c>
      <c r="K657" s="1" t="s">
        <v>12</v>
      </c>
    </row>
    <row r="658" spans="1:11">
      <c r="A658" s="24"/>
      <c r="B658" s="24"/>
      <c r="C658" s="7" t="s">
        <v>18</v>
      </c>
      <c r="D658" s="2">
        <v>32</v>
      </c>
      <c r="E658" s="1" t="s">
        <v>12</v>
      </c>
      <c r="F658" s="1" t="s">
        <v>12</v>
      </c>
      <c r="G658" s="1" t="s">
        <v>12</v>
      </c>
      <c r="H658" s="2">
        <v>32</v>
      </c>
      <c r="I658" s="3">
        <f t="shared" ref="I658" si="150">H658/D658</f>
        <v>1</v>
      </c>
      <c r="J658" s="1" t="s">
        <v>12</v>
      </c>
      <c r="K658" s="1" t="s">
        <v>12</v>
      </c>
    </row>
    <row r="659" spans="1:11" ht="15" customHeight="1">
      <c r="A659" s="22" t="s">
        <v>57</v>
      </c>
      <c r="B659" s="22" t="s">
        <v>58</v>
      </c>
      <c r="C659" s="6" t="s">
        <v>11</v>
      </c>
      <c r="D659" s="1">
        <f>SUM(D665)</f>
        <v>2000</v>
      </c>
      <c r="E659" s="1">
        <f t="shared" ref="E659:H659" si="151">SUM(E665)</f>
        <v>0</v>
      </c>
      <c r="F659" s="1">
        <f t="shared" si="151"/>
        <v>0</v>
      </c>
      <c r="G659" s="1">
        <f t="shared" si="151"/>
        <v>0</v>
      </c>
      <c r="H659" s="1">
        <f t="shared" si="151"/>
        <v>1675</v>
      </c>
      <c r="I659" s="4">
        <f>H659/D659</f>
        <v>0.83750000000000002</v>
      </c>
      <c r="J659" s="4"/>
      <c r="K659" s="4"/>
    </row>
    <row r="660" spans="1:11">
      <c r="A660" s="23"/>
      <c r="B660" s="23"/>
      <c r="C660" s="7" t="s">
        <v>13</v>
      </c>
      <c r="D660" s="2"/>
      <c r="E660" s="2"/>
      <c r="F660" s="2"/>
      <c r="G660" s="2"/>
      <c r="H660" s="2"/>
      <c r="I660" s="3"/>
      <c r="J660" s="3"/>
      <c r="K660" s="2"/>
    </row>
    <row r="661" spans="1:11" ht="15" customHeight="1">
      <c r="A661" s="23"/>
      <c r="B661" s="23"/>
      <c r="C661" s="7" t="s">
        <v>14</v>
      </c>
      <c r="D661" s="2"/>
      <c r="E661" s="2"/>
      <c r="F661" s="2"/>
      <c r="G661" s="2"/>
      <c r="H661" s="2"/>
      <c r="I661" s="3"/>
      <c r="J661" s="3"/>
      <c r="K661" s="2"/>
    </row>
    <row r="662" spans="1:11">
      <c r="A662" s="23"/>
      <c r="B662" s="23"/>
      <c r="C662" s="7" t="s">
        <v>15</v>
      </c>
      <c r="D662" s="2"/>
      <c r="E662" s="2"/>
      <c r="F662" s="2"/>
      <c r="G662" s="2"/>
      <c r="H662" s="2"/>
      <c r="I662" s="3"/>
      <c r="J662" s="3"/>
      <c r="K662" s="2"/>
    </row>
    <row r="663" spans="1:11" ht="15" customHeight="1">
      <c r="A663" s="23"/>
      <c r="B663" s="23"/>
      <c r="C663" s="7" t="s">
        <v>16</v>
      </c>
      <c r="D663" s="2"/>
      <c r="E663" s="2"/>
      <c r="F663" s="2"/>
      <c r="G663" s="2"/>
      <c r="H663" s="2"/>
      <c r="I663" s="3"/>
      <c r="J663" s="3"/>
      <c r="K663" s="2"/>
    </row>
    <row r="664" spans="1:11">
      <c r="A664" s="23"/>
      <c r="B664" s="23"/>
      <c r="C664" s="7" t="s">
        <v>17</v>
      </c>
      <c r="D664" s="2"/>
      <c r="E664" s="1" t="s">
        <v>12</v>
      </c>
      <c r="F664" s="1" t="s">
        <v>12</v>
      </c>
      <c r="G664" s="1" t="s">
        <v>12</v>
      </c>
      <c r="H664" s="2"/>
      <c r="I664" s="3"/>
      <c r="J664" s="1" t="s">
        <v>12</v>
      </c>
      <c r="K664" s="1" t="s">
        <v>12</v>
      </c>
    </row>
    <row r="665" spans="1:11">
      <c r="A665" s="24"/>
      <c r="B665" s="24"/>
      <c r="C665" s="7" t="s">
        <v>18</v>
      </c>
      <c r="D665" s="2">
        <f>SUM(D672)</f>
        <v>2000</v>
      </c>
      <c r="E665" s="1" t="s">
        <v>12</v>
      </c>
      <c r="F665" s="1" t="s">
        <v>12</v>
      </c>
      <c r="G665" s="1" t="s">
        <v>12</v>
      </c>
      <c r="H665" s="2">
        <f>SUM(H672)</f>
        <v>1675</v>
      </c>
      <c r="I665" s="3">
        <f>H665/D665</f>
        <v>0.83750000000000002</v>
      </c>
      <c r="J665" s="1" t="s">
        <v>12</v>
      </c>
      <c r="K665" s="1" t="s">
        <v>12</v>
      </c>
    </row>
    <row r="666" spans="1:11">
      <c r="A666" s="22" t="s">
        <v>107</v>
      </c>
      <c r="B666" s="22" t="s">
        <v>37</v>
      </c>
      <c r="C666" s="6" t="s">
        <v>11</v>
      </c>
      <c r="D666" s="1">
        <f>SUM(D672)</f>
        <v>2000</v>
      </c>
      <c r="E666" s="1">
        <f t="shared" ref="E666:H666" si="152">SUM(E672)</f>
        <v>0</v>
      </c>
      <c r="F666" s="1">
        <f t="shared" si="152"/>
        <v>0</v>
      </c>
      <c r="G666" s="1">
        <f t="shared" si="152"/>
        <v>0</v>
      </c>
      <c r="H666" s="1">
        <f t="shared" si="152"/>
        <v>1675</v>
      </c>
      <c r="I666" s="4">
        <f>H666/D666</f>
        <v>0.83750000000000002</v>
      </c>
      <c r="J666" s="4"/>
      <c r="K666" s="4"/>
    </row>
    <row r="667" spans="1:11">
      <c r="A667" s="23"/>
      <c r="B667" s="23"/>
      <c r="C667" s="7" t="s">
        <v>13</v>
      </c>
      <c r="D667" s="2"/>
      <c r="E667" s="2"/>
      <c r="F667" s="2"/>
      <c r="G667" s="2"/>
      <c r="H667" s="2"/>
      <c r="I667" s="3"/>
      <c r="J667" s="3"/>
      <c r="K667" s="2"/>
    </row>
    <row r="668" spans="1:11" ht="24">
      <c r="A668" s="23"/>
      <c r="B668" s="23"/>
      <c r="C668" s="7" t="s">
        <v>14</v>
      </c>
      <c r="D668" s="2"/>
      <c r="E668" s="2"/>
      <c r="F668" s="2"/>
      <c r="G668" s="2"/>
      <c r="H668" s="2"/>
      <c r="I668" s="3"/>
      <c r="J668" s="3"/>
      <c r="K668" s="2"/>
    </row>
    <row r="669" spans="1:11">
      <c r="A669" s="23"/>
      <c r="B669" s="23"/>
      <c r="C669" s="7" t="s">
        <v>15</v>
      </c>
      <c r="D669" s="2"/>
      <c r="E669" s="2"/>
      <c r="F669" s="2"/>
      <c r="G669" s="2"/>
      <c r="H669" s="2"/>
      <c r="I669" s="3"/>
      <c r="J669" s="3"/>
      <c r="K669" s="2"/>
    </row>
    <row r="670" spans="1:11" ht="24">
      <c r="A670" s="23"/>
      <c r="B670" s="23"/>
      <c r="C670" s="7" t="s">
        <v>16</v>
      </c>
      <c r="D670" s="2"/>
      <c r="E670" s="2"/>
      <c r="F670" s="2"/>
      <c r="G670" s="2"/>
      <c r="H670" s="2"/>
      <c r="I670" s="3"/>
      <c r="J670" s="3"/>
      <c r="K670" s="2"/>
    </row>
    <row r="671" spans="1:11">
      <c r="A671" s="23"/>
      <c r="B671" s="23"/>
      <c r="C671" s="7" t="s">
        <v>17</v>
      </c>
      <c r="D671" s="2"/>
      <c r="E671" s="1" t="s">
        <v>12</v>
      </c>
      <c r="F671" s="1" t="s">
        <v>12</v>
      </c>
      <c r="G671" s="1" t="s">
        <v>12</v>
      </c>
      <c r="H671" s="2"/>
      <c r="I671" s="3"/>
      <c r="J671" s="1" t="s">
        <v>12</v>
      </c>
      <c r="K671" s="1" t="s">
        <v>12</v>
      </c>
    </row>
    <row r="672" spans="1:11">
      <c r="A672" s="24"/>
      <c r="B672" s="24"/>
      <c r="C672" s="7" t="s">
        <v>18</v>
      </c>
      <c r="D672" s="2">
        <v>2000</v>
      </c>
      <c r="E672" s="1" t="s">
        <v>12</v>
      </c>
      <c r="F672" s="1" t="s">
        <v>12</v>
      </c>
      <c r="G672" s="1" t="s">
        <v>12</v>
      </c>
      <c r="H672" s="2">
        <v>1675</v>
      </c>
      <c r="I672" s="3">
        <f>H672/D672</f>
        <v>0.83750000000000002</v>
      </c>
      <c r="J672" s="1" t="s">
        <v>12</v>
      </c>
      <c r="K672" s="1" t="s">
        <v>12</v>
      </c>
    </row>
  </sheetData>
  <mergeCells count="173">
    <mergeCell ref="A90:A103"/>
    <mergeCell ref="B111:B117"/>
    <mergeCell ref="B61:B67"/>
    <mergeCell ref="A294:A300"/>
    <mergeCell ref="B33:B39"/>
    <mergeCell ref="B16:K16"/>
    <mergeCell ref="A195:A201"/>
    <mergeCell ref="B195:B201"/>
    <mergeCell ref="A202:A208"/>
    <mergeCell ref="B202:B208"/>
    <mergeCell ref="A209:A215"/>
    <mergeCell ref="B223:B229"/>
    <mergeCell ref="A230:A236"/>
    <mergeCell ref="B230:B236"/>
    <mergeCell ref="A139:A145"/>
    <mergeCell ref="A153:A159"/>
    <mergeCell ref="B118:B124"/>
    <mergeCell ref="A132:A138"/>
    <mergeCell ref="B132:B138"/>
    <mergeCell ref="A146:A152"/>
    <mergeCell ref="B146:B152"/>
    <mergeCell ref="A160:A166"/>
    <mergeCell ref="B160:B166"/>
    <mergeCell ref="A174:A180"/>
    <mergeCell ref="I6:K6"/>
    <mergeCell ref="A6:A7"/>
    <mergeCell ref="B6:B7"/>
    <mergeCell ref="C6:C7"/>
    <mergeCell ref="D6:D7"/>
    <mergeCell ref="E6:E7"/>
    <mergeCell ref="F6:F7"/>
    <mergeCell ref="G6:G7"/>
    <mergeCell ref="H6:H7"/>
    <mergeCell ref="A448:A454"/>
    <mergeCell ref="B448:B454"/>
    <mergeCell ref="B252:B300"/>
    <mergeCell ref="B420:B426"/>
    <mergeCell ref="A420:A426"/>
    <mergeCell ref="B427:B433"/>
    <mergeCell ref="A392:A398"/>
    <mergeCell ref="A364:A370"/>
    <mergeCell ref="A385:A391"/>
    <mergeCell ref="B329:B398"/>
    <mergeCell ref="A301:A307"/>
    <mergeCell ref="A399:A405"/>
    <mergeCell ref="A329:A335"/>
    <mergeCell ref="A371:A377"/>
    <mergeCell ref="A378:A384"/>
    <mergeCell ref="A455:A461"/>
    <mergeCell ref="B455:B461"/>
    <mergeCell ref="B434:B440"/>
    <mergeCell ref="B441:B447"/>
    <mergeCell ref="B76:B82"/>
    <mergeCell ref="A308:A314"/>
    <mergeCell ref="B237:B243"/>
    <mergeCell ref="A181:A187"/>
    <mergeCell ref="A259:A265"/>
    <mergeCell ref="A237:A251"/>
    <mergeCell ref="A266:A272"/>
    <mergeCell ref="A273:A279"/>
    <mergeCell ref="A280:A286"/>
    <mergeCell ref="A287:A293"/>
    <mergeCell ref="A336:A342"/>
    <mergeCell ref="A441:A447"/>
    <mergeCell ref="B244:K244"/>
    <mergeCell ref="B245:B251"/>
    <mergeCell ref="A427:A433"/>
    <mergeCell ref="B90:B96"/>
    <mergeCell ref="B399:B405"/>
    <mergeCell ref="B413:B419"/>
    <mergeCell ref="B139:B145"/>
    <mergeCell ref="A406:A412"/>
    <mergeCell ref="B497:B503"/>
    <mergeCell ref="B581:B587"/>
    <mergeCell ref="B546:B552"/>
    <mergeCell ref="A553:A559"/>
    <mergeCell ref="B553:B559"/>
    <mergeCell ref="A546:A552"/>
    <mergeCell ref="A567:A573"/>
    <mergeCell ref="B567:B573"/>
    <mergeCell ref="A504:A510"/>
    <mergeCell ref="B504:B510"/>
    <mergeCell ref="A532:A538"/>
    <mergeCell ref="B532:B538"/>
    <mergeCell ref="A511:A517"/>
    <mergeCell ref="B511:B517"/>
    <mergeCell ref="A518:A524"/>
    <mergeCell ref="B518:B524"/>
    <mergeCell ref="A539:A545"/>
    <mergeCell ref="A188:A194"/>
    <mergeCell ref="B188:B194"/>
    <mergeCell ref="A343:A349"/>
    <mergeCell ref="A350:A356"/>
    <mergeCell ref="A357:A363"/>
    <mergeCell ref="A252:A258"/>
    <mergeCell ref="B209:B215"/>
    <mergeCell ref="A216:A222"/>
    <mergeCell ref="B216:B222"/>
    <mergeCell ref="A223:A229"/>
    <mergeCell ref="A322:A328"/>
    <mergeCell ref="B301:B328"/>
    <mergeCell ref="B83:B89"/>
    <mergeCell ref="B97:B103"/>
    <mergeCell ref="A659:A665"/>
    <mergeCell ref="B659:B665"/>
    <mergeCell ref="A617:A623"/>
    <mergeCell ref="B617:B623"/>
    <mergeCell ref="A631:A637"/>
    <mergeCell ref="B631:B637"/>
    <mergeCell ref="A645:A651"/>
    <mergeCell ref="B645:B651"/>
    <mergeCell ref="A581:A587"/>
    <mergeCell ref="A588:A616"/>
    <mergeCell ref="B596:B602"/>
    <mergeCell ref="B588:B594"/>
    <mergeCell ref="B595:J595"/>
    <mergeCell ref="B603:B609"/>
    <mergeCell ref="B610:B616"/>
    <mergeCell ref="A104:A110"/>
    <mergeCell ref="A118:A124"/>
    <mergeCell ref="A652:A658"/>
    <mergeCell ref="B652:B658"/>
    <mergeCell ref="A111:A117"/>
    <mergeCell ref="A125:A131"/>
    <mergeCell ref="B174:B180"/>
    <mergeCell ref="A2:K5"/>
    <mergeCell ref="A1:K1"/>
    <mergeCell ref="A434:A440"/>
    <mergeCell ref="B406:B412"/>
    <mergeCell ref="B167:B173"/>
    <mergeCell ref="B125:B131"/>
    <mergeCell ref="B181:B187"/>
    <mergeCell ref="A413:A419"/>
    <mergeCell ref="B153:B159"/>
    <mergeCell ref="A9:A60"/>
    <mergeCell ref="B24:J24"/>
    <mergeCell ref="B25:B31"/>
    <mergeCell ref="A315:A321"/>
    <mergeCell ref="A167:A173"/>
    <mergeCell ref="B68:J68"/>
    <mergeCell ref="B9:B15"/>
    <mergeCell ref="B69:B75"/>
    <mergeCell ref="B40:B46"/>
    <mergeCell ref="B47:B53"/>
    <mergeCell ref="B54:B60"/>
    <mergeCell ref="B17:B23"/>
    <mergeCell ref="B32:K32"/>
    <mergeCell ref="B104:B110"/>
    <mergeCell ref="A61:A89"/>
    <mergeCell ref="A462:A468"/>
    <mergeCell ref="B462:B468"/>
    <mergeCell ref="A469:A475"/>
    <mergeCell ref="B469:B475"/>
    <mergeCell ref="A476:A482"/>
    <mergeCell ref="B476:B482"/>
    <mergeCell ref="A483:A489"/>
    <mergeCell ref="B483:B489"/>
    <mergeCell ref="A666:A672"/>
    <mergeCell ref="B666:B672"/>
    <mergeCell ref="B539:B545"/>
    <mergeCell ref="A560:A566"/>
    <mergeCell ref="B560:B566"/>
    <mergeCell ref="A574:A580"/>
    <mergeCell ref="B574:B580"/>
    <mergeCell ref="A624:A630"/>
    <mergeCell ref="B624:B630"/>
    <mergeCell ref="A638:A644"/>
    <mergeCell ref="B638:B644"/>
    <mergeCell ref="A525:A531"/>
    <mergeCell ref="B525:B531"/>
    <mergeCell ref="A490:A496"/>
    <mergeCell ref="B490:B496"/>
    <mergeCell ref="A497:A503"/>
  </mergeCells>
  <pageMargins left="0.7" right="0.7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Лист1!OLE_LINK96</vt:lpstr>
      <vt:lpstr>Лист1!OLE_LINK98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Белоножко Александр Юрьевич</dc:creator>
  <cp:lastModifiedBy>ChernishovaUP</cp:lastModifiedBy>
  <cp:lastPrinted>2019-10-21T14:37:41Z</cp:lastPrinted>
  <dcterms:created xsi:type="dcterms:W3CDTF">2019-04-17T08:11:25Z</dcterms:created>
  <dcterms:modified xsi:type="dcterms:W3CDTF">2019-10-24T07:07:50Z</dcterms:modified>
</cp:coreProperties>
</file>