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300" yWindow="3570" windowWidth="10995" windowHeight="4575" tabRatio="820" firstSheet="1" activeTab="1"/>
  </bookViews>
  <sheets>
    <sheet name="31.12.2019-602" sheetId="8" state="hidden" r:id="rId1"/>
    <sheet name="3 прил 13" sheetId="29" r:id="rId2"/>
  </sheets>
  <externalReferences>
    <externalReference r:id="rId3"/>
  </externalReferences>
  <definedNames>
    <definedName name="А1">'31.12.2019-602'!$5:$5</definedName>
    <definedName name="_xlnm.Print_Titles" localSheetId="0">'31.12.2019-602'!$6:$6</definedName>
    <definedName name="_xlnm.Print_Area" localSheetId="1">'3 прил 13'!$A$1:$I$198</definedName>
    <definedName name="_xlnm.Print_Area" localSheetId="0">'31.12.2019-602'!$A$1:$J$21</definedName>
  </definedNames>
  <calcPr calcId="145621"/>
</workbook>
</file>

<file path=xl/calcChain.xml><?xml version="1.0" encoding="utf-8"?>
<calcChain xmlns="http://schemas.openxmlformats.org/spreadsheetml/2006/main">
  <c r="E196" i="29"/>
  <c r="E192"/>
  <c r="E188"/>
  <c r="E179"/>
  <c r="E168"/>
  <c r="E54"/>
  <c r="E50"/>
  <c r="E40"/>
  <c r="E44"/>
  <c r="E36"/>
  <c r="E32"/>
  <c r="E28"/>
  <c r="E24"/>
  <c r="E135" l="1"/>
  <c r="E118"/>
  <c r="E83"/>
  <c r="E85"/>
  <c r="E103"/>
  <c r="E132"/>
  <c r="E90"/>
  <c r="E75"/>
  <c r="E67"/>
  <c r="E65"/>
  <c r="E63"/>
  <c r="E61"/>
  <c r="E59"/>
  <c r="E198"/>
  <c r="E194"/>
  <c r="E190"/>
  <c r="E186"/>
  <c r="E184"/>
  <c r="E181"/>
  <c r="E177"/>
  <c r="E175"/>
  <c r="E172"/>
  <c r="E170"/>
  <c r="E166"/>
  <c r="E164"/>
  <c r="E162"/>
  <c r="E56"/>
  <c r="E52"/>
  <c r="E48"/>
  <c r="E46"/>
  <c r="E42"/>
  <c r="E38"/>
  <c r="E34"/>
  <c r="E30"/>
  <c r="E26"/>
  <c r="E22"/>
  <c r="E20"/>
  <c r="E157"/>
  <c r="E159"/>
  <c r="E155"/>
  <c r="E153"/>
  <c r="E151"/>
  <c r="E149"/>
  <c r="E147"/>
  <c r="E145"/>
  <c r="E143"/>
  <c r="E137"/>
  <c r="E141"/>
  <c r="E139"/>
  <c r="E69"/>
  <c r="E71"/>
  <c r="E73"/>
  <c r="E92"/>
  <c r="E94"/>
  <c r="E96"/>
  <c r="E98"/>
  <c r="E105"/>
  <c r="E107"/>
  <c r="E120"/>
  <c r="E122"/>
  <c r="E124"/>
  <c r="E126"/>
  <c r="E128"/>
  <c r="E130"/>
  <c r="J13" i="8" l="1"/>
  <c r="J14"/>
  <c r="J15"/>
  <c r="F14"/>
  <c r="F13"/>
  <c r="F19"/>
  <c r="J9"/>
  <c r="E9"/>
  <c r="F11"/>
  <c r="D10"/>
  <c r="C10"/>
  <c r="E18"/>
  <c r="E16" s="1"/>
  <c r="C19"/>
  <c r="C18" s="1"/>
  <c r="D19"/>
  <c r="D18" s="1"/>
  <c r="D17" s="1"/>
  <c r="D16" s="1"/>
  <c r="H19" l="1"/>
  <c r="F18"/>
  <c r="F17" s="1"/>
  <c r="F16" s="1"/>
  <c r="G19"/>
  <c r="C17"/>
  <c r="C16" s="1"/>
  <c r="G18"/>
  <c r="G17" l="1"/>
  <c r="H18"/>
  <c r="H17"/>
  <c r="H16"/>
  <c r="G16"/>
  <c r="D11" l="1"/>
  <c r="D9" s="1"/>
  <c r="C11"/>
  <c r="C9" s="1"/>
  <c r="F15" l="1"/>
  <c r="D15"/>
  <c r="C15"/>
  <c r="D14"/>
  <c r="C14"/>
  <c r="D13"/>
  <c r="C13"/>
  <c r="G10"/>
  <c r="D12" l="1"/>
  <c r="E15"/>
  <c r="E12" s="1"/>
  <c r="F12"/>
  <c r="G14"/>
  <c r="C12"/>
  <c r="C8" s="1"/>
  <c r="H11"/>
  <c r="H13"/>
  <c r="H14"/>
  <c r="G13"/>
  <c r="G9"/>
  <c r="G11"/>
  <c r="H15"/>
  <c r="G15" l="1"/>
  <c r="L8"/>
  <c r="C7"/>
  <c r="C20" s="1"/>
  <c r="G12"/>
  <c r="D8"/>
  <c r="D7" s="1"/>
  <c r="D20" s="1"/>
  <c r="H12"/>
  <c r="E8"/>
  <c r="E7" s="1"/>
  <c r="E20" s="1"/>
  <c r="G8" l="1"/>
  <c r="G7" l="1"/>
  <c r="G20"/>
  <c r="F10" l="1"/>
  <c r="F9" l="1"/>
  <c r="H10"/>
  <c r="H9" l="1"/>
  <c r="F8"/>
  <c r="F7" l="1"/>
  <c r="H8"/>
  <c r="F20" l="1"/>
  <c r="H20" s="1"/>
  <c r="H7"/>
</calcChain>
</file>

<file path=xl/comments1.xml><?xml version="1.0" encoding="utf-8"?>
<comments xmlns="http://schemas.openxmlformats.org/spreadsheetml/2006/main">
  <authors>
    <author>Липилина Ольга Сергеевна</author>
  </authors>
  <commentList>
    <comment ref="C6" authorId="0">
      <text>
        <r>
          <rPr>
            <b/>
            <sz val="11"/>
            <color indexed="81"/>
            <rFont val="Tahoma"/>
            <family val="2"/>
            <charset val="204"/>
          </rPr>
          <t>Липилина:</t>
        </r>
        <r>
          <rPr>
            <sz val="11"/>
            <color indexed="81"/>
            <rFont val="Tahoma"/>
            <family val="2"/>
            <charset val="204"/>
          </rPr>
          <t xml:space="preserve">
ПО БЮДЖЕТУ (ЗАКОНУ)</t>
        </r>
      </text>
    </comment>
  </commentList>
</comments>
</file>

<file path=xl/sharedStrings.xml><?xml version="1.0" encoding="utf-8"?>
<sst xmlns="http://schemas.openxmlformats.org/spreadsheetml/2006/main" count="450" uniqueCount="243">
  <si>
    <t>№ п/п</t>
  </si>
  <si>
    <t>Наименование государственной программы Саратовской области (подпрограммы) объекта капитального строительства (объекта недвижимого имущества)</t>
  </si>
  <si>
    <t>Ввод мощности</t>
  </si>
  <si>
    <t>Примечания (информация о ходе строительства объекта, причина неиспользования средств)</t>
  </si>
  <si>
    <t>I.</t>
  </si>
  <si>
    <t>1.</t>
  </si>
  <si>
    <t>1.1.</t>
  </si>
  <si>
    <t>Подпрограмма «Обеспечение жилыми помещениями детей-сирот и детей, оставшихся без попечения родителей», в том числе:</t>
  </si>
  <si>
    <t>1.2.</t>
  </si>
  <si>
    <t>Подпрограмма  «Обеспечение жилыми помещениями отдельных категорий граждан, установленных законодательством Саратовской области» , в том числе:</t>
  </si>
  <si>
    <t>1.2.1</t>
  </si>
  <si>
    <t xml:space="preserve">Предоставление жилых помещений по договорам социального найма гражданам, страдающим тяжелой формой хронических заболеваний </t>
  </si>
  <si>
    <t>1.2.2</t>
  </si>
  <si>
    <t>Предоставление жилых помещений по договорам социального найма реабилитированным лицам</t>
  </si>
  <si>
    <t>II.</t>
  </si>
  <si>
    <t>Строительство объектов, софинансирование которых осуществляется за счет межбюджетных субсидий из федерального бюджета и поступлений от бюджетов внебюджетных фондов - всего, в том числе:</t>
  </si>
  <si>
    <t>ГП СО «Обеспечение населения доступным жильем и развитие жилищно-коммунальной инфраструктуры до 2020 года»</t>
  </si>
  <si>
    <t>Подпрограмма 5 «Обеспечение жилыми помещениями  детей-сирот и детей, оставшихся без попечения родителей»</t>
  </si>
  <si>
    <t>Представление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</si>
  <si>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% выполнения </t>
  </si>
  <si>
    <t>1.2.3</t>
  </si>
  <si>
    <t>Отчет об объемах выполненных работ на объектах капитального строительства и вводе этих объектов в эксплуатацию или приобретении 
недвижимого имущества в рамках реализации областной адресной инвестиционной программы</t>
  </si>
  <si>
    <t>за январь -</t>
  </si>
  <si>
    <t>Открыто лимитов бюджетных обязательств (тыс. рублей)</t>
  </si>
  <si>
    <t>Объем выполненных работ (тыс. рублей)</t>
  </si>
  <si>
    <t>Кассовый расход (тыс. рублей)</t>
  </si>
  <si>
    <t>Государственные программы Саратовской области (финансирование которых осуществлется за счет средств областного бюджета) - всего</t>
  </si>
  <si>
    <t>Предоставление жилых помещений по договорам социального найма многодетным семьям</t>
  </si>
  <si>
    <t>1.1.1</t>
  </si>
  <si>
    <t>1.1.2</t>
  </si>
  <si>
    <t>х</t>
  </si>
  <si>
    <t>(тыс. рублей)</t>
  </si>
  <si>
    <t>2019 года</t>
  </si>
  <si>
    <t>ГП СО «Обеспечение населения доступным жильем и развитие жилищно-коммунальной инфраструктуры»</t>
  </si>
  <si>
    <t>Предоставление жилых помещений детям-сиротам и детям, оставшимся без попечения родителей, лицам из числа детей сирот и детей, оставшихся без попечения родителей, из числа специализированного государствен-ного жилищного фонда по договорам найма специализированных жилых помещений</t>
  </si>
  <si>
    <t xml:space="preserve"> </t>
  </si>
  <si>
    <t>Бюджетные ассигнования на 2019 год (тыс. рублей)</t>
  </si>
  <si>
    <t>октябрь</t>
  </si>
  <si>
    <t xml:space="preserve">% финансиро-вания </t>
  </si>
  <si>
    <t>Главный распорядитель средств областного бюджета: Министерство строительства и жилищно-коммунального хозяйства Саратовской области</t>
  </si>
  <si>
    <t>ВСЕГО по ОБ и ФБ:</t>
  </si>
  <si>
    <t>(по состоянию на 30.11.2019 г.)</t>
  </si>
  <si>
    <t xml:space="preserve">
</t>
  </si>
  <si>
    <t>Сведения</t>
  </si>
  <si>
    <t xml:space="preserve">Номер и наименование 
целевого показателя
</t>
  </si>
  <si>
    <t>Плановое значение</t>
  </si>
  <si>
    <t>Фактическое значение</t>
  </si>
  <si>
    <t>министерство строительства и жилищно-коммунального хозяйства области</t>
  </si>
  <si>
    <t>степень выполнения, процентов</t>
  </si>
  <si>
    <t xml:space="preserve">Сведения о выполнении/невыполнении проектов (программ), мероприятий проектов (программ), мероприятий ведомственных целевых программ, мероприятий, контрольных событий подпрограммы (достижение соответствующих ожидаемых результатов)
</t>
  </si>
  <si>
    <t xml:space="preserve">Примечание (причины невыполнения целевых показателей, недостижения ожидаемых результатов)
</t>
  </si>
  <si>
    <t xml:space="preserve">Наименование пилотной государственной программы, подпрограммы, проекта (программы), мероприятий проекта (программы), ведомственных целевых программ, мероприятий ведомственных целевых программ, мероприятий и контрольных событий подпрограмм
</t>
  </si>
  <si>
    <t xml:space="preserve">Ответственный исполнитель, соисполнитель, участник
</t>
  </si>
  <si>
    <t>плановое значение</t>
  </si>
  <si>
    <t>фактическое значение</t>
  </si>
  <si>
    <t>Мероприятие 3.1 "Обеспечение условий доступности для инвалидов жилых помещений и общего имущества в многоквартирном доме";</t>
  </si>
  <si>
    <t xml:space="preserve">Приложение № 13                                                                                                                                                        к Правилам разработки, реализации и оценки эффективности отдельных государственных программ Саратовской области
</t>
  </si>
  <si>
    <t xml:space="preserve">
о выполнении проектов (программ), мероприятий проектов (программ), ведомственных целевых программ, мероприятий
и контрольных событий подпрограмм государственной программы Саратовской области "Развитие транспортной системы"</t>
  </si>
  <si>
    <t xml:space="preserve">за  2019 год </t>
  </si>
  <si>
    <t>Подпрограмма 2«Развитие и обеспечение сохранности сети автомобильных дорог Саратовской области»</t>
  </si>
  <si>
    <t>Подпрограмма 1</t>
  </si>
  <si>
    <t>Региональный проект 2.1 в целях выполнения задач федерального проекта «Дорожная сеть»</t>
  </si>
  <si>
    <t>Строительство объездной автомобильной дороги (на участке от кольцевой развязки ул. Нестерова с ул. Колотилова до автодороги «Самара-Пугачев-Энгельс-Волгоград»)(1,2 км); Строительство автомобильной дороги «Озинки – Перелюб» на участке граница Озинского района - Нижняя Покровка в Перелюбском районе Саратовской области (проведение работ по строительству; ввод в эксплуатацию запланирован в 2020 году)</t>
  </si>
  <si>
    <t>Реконструкция автомобильной дороги по ул. Украинская от ул. Чехова до 6-го Полярного проезда на территории муниципального образования город Энгельс Энгельсского муниципального района Саратовской области (1,6 км)</t>
  </si>
  <si>
    <t>ремонт 153,4 км; капитальный ремонт 62,8 км</t>
  </si>
  <si>
    <t>2.1.2.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округов области за счет средств областного дорожного фонда</t>
  </si>
  <si>
    <t>ремонт 79,7 км</t>
  </si>
  <si>
    <t>Строительство объездной автомобильной дороги (на участке от кольцевой развязки ул. Нестерова с ул. Колотилова до автодороги «Самара-Пугачев-Энгельс-Волгоград»)(1,2 км); Реконструкция автомобильной дороги по ул. Украинская от ул. Чехова до 6-го Полярного проезда на территории муниципального образования город Энгельс Энгельсского муниципального района Саратовской области (1,6 км)</t>
  </si>
  <si>
    <t>2.1.3.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средств областного дорожного фонда</t>
  </si>
  <si>
    <t>ремонт 8,6 км; капитальный ремонт 2,6 км; реконструкция 1,6 км; строительство 1,2 км</t>
  </si>
  <si>
    <t>ремонт 8,6 км; капитальный ремонт 2,6 км; реконструкция           1,6 км; строительство 1,2 км</t>
  </si>
  <si>
    <t>2.1.4. Осуществление дорожной деятельности в отношении автомобильных дорог общего пользования регионального значения Саратовской агломерации за счет средств областного дорожного фонда</t>
  </si>
  <si>
    <t>ремонт 41,2 км; капитальный ремонт 29,4 км</t>
  </si>
  <si>
    <t>строительство 3 автоматизированных постов весогабаритного контроля</t>
  </si>
  <si>
    <t>Подрядчиками нарушены обязательства, предусмотренные контрактами (сроки выполнения работ). По заключенным государственным контрактам работы должны быть исполнены до 25 декабря 2019 года, работы выполнены с нарушением сроков (январь 2020 года).</t>
  </si>
  <si>
    <t>не выполнено</t>
  </si>
  <si>
    <t xml:space="preserve">2.2.2. Строительство и комплексное развитие системы весового контроля на автомобильных дорогах общего пользования регионального значения </t>
  </si>
  <si>
    <t xml:space="preserve">Мероприятие 2.1 «Строительство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фонда»
</t>
  </si>
  <si>
    <t>Реконструкция автомобильной дороги «Перелюб-Иваниха» на участке моста через реку Каменка на км 7+430 в Перелюбском районе Саратовской области</t>
  </si>
  <si>
    <t>2.1.1. Реконструкция автомобильной дороги «Перелюб-Иваниха» на участке моста через реку Каменка на км 7+430 в Перелюбском районе Саратовской области</t>
  </si>
  <si>
    <t>50,28 п.м.</t>
  </si>
  <si>
    <t>2.1.7.  Проектно-изыскательские, научно-исследовательские, опытно-конструкторские работы по объектам строительства и реконструкции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</si>
  <si>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выполнение проектно-изыскательских работ в целях подготовки необходимой документации по строительству и реконструкции дорог в будущие периоды (7 государственных контрактов)</t>
  </si>
  <si>
    <t>2.1.8.    Строительство Северного автодорожного подхода к аэропортовому комплексу «Центральный» (г. Саратов)</t>
  </si>
  <si>
    <t>переустройство объектов электросетевого комплекса</t>
  </si>
  <si>
    <t xml:space="preserve">В 2019 году технические условия ПАО "ФСК ЕЭС" к автодорожному подходу к аэропортовому комплексу «Центральный»  изменились в связи с завершением строительных работ на объекте и обеспечением габарита по высоте для транспортных средств. Работы не проведены в связи с изменениями технических требований ПАО "ФСК ЕЭС" и отсутствием необходимости в переустройстве высоковольтных линий.
</t>
  </si>
  <si>
    <t>Мероприятие 2.2 «Капитальный ремонт, ремонт и содержание автомобильных дорог общего пользования регионального и межмуниципального значения, мостов и иных искусственных сооружений на них, находящихся в государственной собственности области, за счет средств областного дорожного фонда»</t>
  </si>
  <si>
    <t>2.9. 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</t>
  </si>
  <si>
    <t>2.2.2.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</si>
  <si>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ремонт автомобильной дороги «автоподъезд к  г.Балаково от автомобильной дороги Самара-Пугачев-Энгельс-Волгоград – автомобильная дорога Балаково-Духовницкое (4 км)</t>
  </si>
  <si>
    <t>2.2.3. Капитальный ремонт и ремонт мостов и мостовых переходов на автомобильных дорогах общего пользования регионального и межмуниципального значения, находящихся в государственной собственности области, в том числе с применением инновационных технологий на основе углеродных материалов</t>
  </si>
  <si>
    <t>капитальный ремонт и ремонт 88,4 п.м. мостов</t>
  </si>
  <si>
    <t>2.2.4. Содержание автомобильных дорог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</si>
  <si>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проведение комплекса работ по содержанию сети автомобильных дорог общего пользования регионального значения (6872 км), искусственных сооружений (мостов) на них, проведение планово-предупредительных работ на 20 мостах</t>
  </si>
  <si>
    <t>2.2.5. Содержание внеклассных мостовых переходов</t>
  </si>
  <si>
    <t>проведение комплекса работ по содержанию внеклассных мостов: автомобильного моста «Саратов-Энгельс»; автомобильной дороги «Саратов-Усть-Курдюм» на участке км 7+895 - км 11+375 с эстакадой через реку Гуселка; мостового перехода через судоходный канал в г.Балаково</t>
  </si>
  <si>
    <t>2.2.6. Охрана искусственных сооружений на автомобильных дорогах общего пользования регионального и межмуниципального значения, находящихся в государственной собственности области</t>
  </si>
  <si>
    <t>охрана автомобильного моста «Саратов-Энгельс»</t>
  </si>
  <si>
    <t>2.2.7. Капитальный ремонт и ремонт автомобильного моста «Саратов-Энгельс»</t>
  </si>
  <si>
    <t>капитальный ремонт моста через овраг Приволжский на км 455+837 автомобильной дороги "Самара-Пугачев-Энгельс-Волгоград" в Ровенском районе Саратовской области; ремонт моста через р.Сухой Карамыш на км 4+170 автоподъезда к ж.д. ст.Карамыш-Высокое-Старая Топовка от автомобильной дороги "Сызрань-Саратов-Волгоград" в Красноармейском районе Саратовской области</t>
  </si>
  <si>
    <t>проведение работ по ремонту автомобильного моста «Саратов-Энгельс»</t>
  </si>
  <si>
    <t>2.2.8. Мероприятия по технологическому оборудованию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</si>
  <si>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проведение работ по технологическому оборудованию автомобильных дорог (установка барьерных ограждений, установка и электроснабжение светофорных объектов; 7 государственных контрактов)</t>
  </si>
  <si>
    <t>2.2.9. Проектно-изыскательские, научно-исследовательские, опытно-конструкторские работы по объектам капитального ремонта, ремонта и содержания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</si>
  <si>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выполнение проектно-изыскательских работ по капитальному ремонту и ремонту участков дорог и ремонту мостов в текущем году и в будущие периоды (86 государственных контрактов)</t>
  </si>
  <si>
    <t xml:space="preserve">2.2.10. Топографо-геодезические, кадастровые, оценочные работы по оформлению автомобильных дорог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 </t>
  </si>
  <si>
    <t>изготовление технических планов, топографо-геодезических работ, оформление в установленном законом порядке прав собственности Саратовской области на имущество (автомобильные дороги) (19 государственных контрактов)</t>
  </si>
  <si>
    <t>министерство транспорта и дорожного хозяйства области, органы местного самоуправления области (по согласованию), ГКУ СО «Дирекция транспорта и дорожного хозяйства», ГКУ «Региональный навигационно-информационный центр»</t>
  </si>
  <si>
    <t xml:space="preserve">министерство транспорта и дорожного хозяйства области, ГКУ СО «Дирекция транспорта и дорожного хозяйства»
</t>
  </si>
  <si>
    <t>министерство транспорта и дорожного хозяйства области, ГКУ СО «Дирекция транспорта и дорожного хозяйства»</t>
  </si>
  <si>
    <t>министерство транспорта и дорожного хозяйства области, органы местного самоуправления области (по согласованию)</t>
  </si>
  <si>
    <t>Мероприятие 2.5 "Обеспечение капитального ремонта,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</t>
  </si>
  <si>
    <t>Мероприятие 2.6 "Обеспечение прироста протяженности сети автомобильных дорог общего пользования местного значения, соответствующих нормативным требованиям, за счет средств областного дорожного фонда"</t>
  </si>
  <si>
    <t>Мероприятие 2.4 «Приобретение дорожной эксплуатационно-строительной техники и другого имущества, необходимого для строительства, реконструкции, капитального ремонта, ремонта и содержания автомобильных дорог общего пользования рнгионального или межмуниципального значения за счет средств областного дорожного фонда»</t>
  </si>
  <si>
    <t>Мероприятие 2.7 "Достижение целевых показателей, предусматривающих развитие и увеличение пропускной способности сети автомобильных дорог общего пользования местного значения, за счет средств областного дорожного фонда"</t>
  </si>
  <si>
    <t>Мероприятие 2.9 "Приобретение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фонда"</t>
  </si>
  <si>
    <t>Мероприятие 2.10 "Обеспечение капитального ремонта, ремонта и содержания автомобильных дорог общего пользования местного значения городских поселений области за счет средств областного дорожного фонда"</t>
  </si>
  <si>
    <t>Мероприятие 2.11 "Приведение в нормативное состояние автомобильных дорог общего пользования местного значения городских поселений области, соединяющих объекты туристской инфраструктуры, расположенные в Саратовской области, с автомобильными дорогами общего пользования федерального и регионального значения, за счет средств областного дорожного фонда"</t>
  </si>
  <si>
    <t>Мероприятие 2.12 "Обеспечение прироста протяженности сети автомобильных дорог общего пользования местного значения городских поселений области, соответствующих нормативным требованиям, за счет средств областного дорожного фонда"</t>
  </si>
  <si>
    <t>Мероприятие 2.14 "Решение неотложных задач по приведению в нормативное состояние автомобильных дорог местного значениягородских поселений области за счет средств областного дорожного фонда"</t>
  </si>
  <si>
    <t>Мероприятие 2.15 "Достижение целевых показателей, предусматривающих приведение в нормативное состояние, развитие и увеличение пропускной способности сети автомобильных дорог общего пользования местного значения за счет средств областного дорожного фонда"</t>
  </si>
  <si>
    <t>реализация полномочий в сфере дорожной деятельности в отношении автомобильных дорог общего пользования  регионального и межмуниципального значения и искусственных сооружений на них, находящихся в государственной собственности области</t>
  </si>
  <si>
    <t>мероприятия по капитальному ремонту, ремонту и содержанию автомобильных дорог общего пользования местного значения муниципальных районов области</t>
  </si>
  <si>
    <t>ремонт автомобильных дорог общего пользования местного значения (8,48км)</t>
  </si>
  <si>
    <t>ремонт автомобильных дорог общего пользования местного значения (8,92км)</t>
  </si>
  <si>
    <t>приобретение экскаватора-погрузчика (2), бульдозера (5), снегоочистителя шнекороторного (2), фронтального погрузчика (5), автогрейдера, лабораторного оборудования (вакуумный пикнометр, лабораторные весы, уникальный компактор Маршалла, прибор стандартного уплотнения).</t>
  </si>
  <si>
    <t>строительство автомобильных дорог общего пользования местного значения (1,7км)</t>
  </si>
  <si>
    <t>мероприятия по содержанию автомобильных дорог местного значения городских округов области</t>
  </si>
  <si>
    <t xml:space="preserve">приобретение дорожно-эксплуатационной техники (12 муниципальных контрактов) </t>
  </si>
  <si>
    <t>мероприятия по содержанию, ремонту, капитальному ремонту автомобильных дорог местного значения городских поселений области</t>
  </si>
  <si>
    <t>ремонт автомобильной дороги местного значения (0,84 км)</t>
  </si>
  <si>
    <t>ремонт автомобильной дороги местного значения (0,35 км)</t>
  </si>
  <si>
    <t>ремонт автомобильной дороги местного значения (0,5 км)</t>
  </si>
  <si>
    <t>строительство автомобильной дороги от с. Александровка через ст. Кокурино до ул. им. Азина В.М. в районе ТЭЦ-2 в г. Саратове</t>
  </si>
  <si>
    <t>проведение работ по реконструкции транспортной развязки на станции Трофимовский-1 с двумя путепроводами (над ж.д. путями станции Трофимовский-1 и над ул. Шехурдина А.П.) в г.Саратове (ввод в эксплуатацию запланирован в 2020 году)</t>
  </si>
  <si>
    <t>Мероприятие 2.8 "Обеспечение капитального ремонта, ремонта и содержания автомобильных дорог общего пользования местного значения городских округов области, за счет средств областного дорожного фонда"</t>
  </si>
  <si>
    <t xml:space="preserve">Региональный проект 2.2 в целях выполнения задач федерального проекта «Общесистемные меры развития дорожного хозяйства»
</t>
  </si>
  <si>
    <t>Мероприятие 1.1 «Строительство аэропортового комплекса "Центральный" г. Саратов»</t>
  </si>
  <si>
    <t>Федеральное агентство воздушного транспорта, министерство строительства и ЖКХ области</t>
  </si>
  <si>
    <t>1 «Увеличение объемов транспортных услуг, млн. рублей»</t>
  </si>
  <si>
    <t>1.1. Количество пассажиров, перевозимых по территории области всеми видами пассажирского транспорта, млн. чел.</t>
  </si>
  <si>
    <t>Мероприятие 1.2 «Обеспечение перевозок пассажиров речным транспортом»</t>
  </si>
  <si>
    <t>министерство транспорта и дорожного хозяйства области</t>
  </si>
  <si>
    <t>1.2. Количество рейсов, выполняемых по субсидируемым социально ориентированным маршрутам речного транспорта, осуществляющим перевозки пассажиров, единиц</t>
  </si>
  <si>
    <t>Мероприятие 1.3 «Обеспечение перевозок пассажиров автомобильным транспортом»</t>
  </si>
  <si>
    <t>1.3. Количество рейсов, выполняемых по субсидируемым социально ориентированным маршрутам автомобильного транспорта, осуществляющим перевозки пассажиров, единиц</t>
  </si>
  <si>
    <t>Мероприятие 1.4 «Обеспечение перевозок пассажиров железнодорожным транспортом»</t>
  </si>
  <si>
    <t>Мероприятие 1.5 «Обеспечение организации транспортного обслуживания населения на территории области»</t>
  </si>
  <si>
    <t>Мероприятие 1.6  «Модернизация и техническое обеспечение функционирования информационно-технологической инфраструктуры министерства транспорта и дорожного хозяйства области»</t>
  </si>
  <si>
    <t>1.6 Уровень технической обеспеченности информационных систем и оборудования министерства транспорта и дорожного хозяйства области, %</t>
  </si>
  <si>
    <t>Мероприятие 1.7  «Приобретение автотранспортными организациями и предприятиями области всех форм собственности пассажирского подвижного состава»</t>
  </si>
  <si>
    <t>1.5 Количество приобретаемых пассажирских автотранспортных средств организациями и предприятиями области, ед.</t>
  </si>
  <si>
    <t xml:space="preserve">Мероприятие 1.8 "Увеличение уставных фондов государственных унитарных предприятий области"
</t>
  </si>
  <si>
    <t>1.7 Проведение пусконаладочных работ систем водоснабжения и водоотведения аэропортового комплекса "Гагарин" , ед.</t>
  </si>
  <si>
    <t>Мероприятие 1.9 "Обеспечение доступности воздушных перевозок пассажиров"</t>
  </si>
  <si>
    <t>1.8 Количество рейсов, выполняемых по субсидируемым маршрутам воздушного транспорта, осуществляющим перевозки пассажиров</t>
  </si>
  <si>
    <t>Мероприятие 1.10 "Обновление наземного электрического транспорта для обеспечения организации транспортного обслуживания населения области"</t>
  </si>
  <si>
    <t>Подпрограмма 3 «Повышение безопасности дорожного движения в Саратовской области»</t>
  </si>
  <si>
    <t>3 Сокращение социального риска (число лиц, погибших в дорожно-транспортных происшествиях, на 100 тыс.</t>
  </si>
  <si>
    <t>3.1 Количество выносимых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движения, тыс. шт.</t>
  </si>
  <si>
    <t>3.2 Снижение количества лиц, погибших в результате дорожно-транспортных происшествий, чел.</t>
  </si>
  <si>
    <t>Мероприятие 3.2 «Комплексное развитие автоматизированных систем фиксации нарушений правил дорожного движения на территории Саратовской области за счет средств областного фонда"</t>
  </si>
  <si>
    <t>Подпрограмма 4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</si>
  <si>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t>Мероприятие 4.1 «Внедрение единой многофункциональной навигационной геоинформационной платформы с последующей модернизацией существующей системы мониторинга пассажирских перевозок межмуниципального и пригородного сообщения регионального сетевого оператора в сфере навигационной деятельности»</t>
  </si>
  <si>
    <t>4.1 Сокращение времени прибытия служб экстренного реагирования на территории Саратовской области, оборудованных системой ГЛОНАСС к месту происшествия, мин.</t>
  </si>
  <si>
    <t>Мероприятие 4.2 «Проектирование и оснащение регионального навигационного центра Саратовской области»</t>
  </si>
  <si>
    <t>Подпрограмма 5 «Развитие рынка газового моторного топлива в Саратовской области»</t>
  </si>
  <si>
    <t>Мероприятие 5.1 "Приобретение пассажирского автомобильного транспорта, работающего на газомоторном топливе"</t>
  </si>
  <si>
    <t>5 Объем реализации природного газа в качестве моторного топлива, тыс. куб. м/год</t>
  </si>
  <si>
    <t>5.1.Доля пассажирских автотранспортных средств, использующих компримированный природный газ в качестве газомоторного топлива, %</t>
  </si>
  <si>
    <t>Мероприятие 5.2 «Развитие газомоторной инфраструктуры в Саратовской области»</t>
  </si>
  <si>
    <t>министерство промышленности и энергетики области</t>
  </si>
  <si>
    <t>5.2. Количество газозаправочных станций, реализующих в качестве топлива компримированный природный газ, шт.</t>
  </si>
  <si>
    <t>Мероприятие 5.3 «Перевод коммунальной техники на газомоторное топливо»</t>
  </si>
  <si>
    <t>5.3. Доля коммунальной техники, переведенной на газомоторное топливо, %</t>
  </si>
  <si>
    <t>Мероприятие 5.4 «Перевод пассажирского автомобильного транспорта на газомоторное топливо»</t>
  </si>
  <si>
    <t>5.4. Количество автотранспортных средств, переведенных на газомоторное топливо, шт.</t>
  </si>
  <si>
    <t>ремонт автомобильной дороги местного значения (1,2 км)</t>
  </si>
  <si>
    <t>ремонт автомобильной дороги местного значения (0,8 км)</t>
  </si>
  <si>
    <t>2. Доля протяженности автомобильных дорог общего пользования регионального или межмуниципального значения, соответствующая нормативным требованиям к транспортно-эксплуатационному состоянию, %</t>
  </si>
  <si>
    <t>2.1. Доля протяженности дорожной сети городской агломерации, соответствующая нормативным требованиям к их транспортно-эксплуатационному состоянию, %</t>
  </si>
  <si>
    <t>2.2. Количество мест концентрации дорожно-транспортных происшествий (аварийно-опасных участков) на дорожной сети Саратовской области, %</t>
  </si>
  <si>
    <t>2.3. Доля автомобильных дорог регионального и межмуниципального значения, работающих в режиме перегрузки, %</t>
  </si>
  <si>
    <t>2.5. Объемы ввода в эксплуатацию после строительства и реконструкции автомобильных дорог общего пользования регионального, межмуниципального и местного значения, км</t>
  </si>
  <si>
    <t>2.6. 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 в результате строительства новых автомобильных дорог, км</t>
  </si>
  <si>
    <t>2.7. 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в результате реконструкции автомобильных дорог, км</t>
  </si>
  <si>
    <t xml:space="preserve">2.9. Прирост протяженности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
в результате капитального ремонта и ремонта автомобильных дорог, км
</t>
  </si>
  <si>
    <t>2.14. Доля протяженности автомобильных дорог общего пользования регионального или межмуниципального, а также местного значения, соответствующих нормативным требованиям к транспортно-эксплуатационным показателям, %</t>
  </si>
  <si>
    <t>2.4. Количество размещенных автоматических пунктов весогабаритного контроля транспортных средств на автомобильных дорогах регионального или межмуниципального значения (нарастающим итогом), единиц</t>
  </si>
  <si>
    <t>2.8. Объем ввода в эксплуатацию после строительства и реконструкции мостов и мостовых переходов, пог.м</t>
  </si>
  <si>
    <t>2.9. 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км</t>
  </si>
  <si>
    <t>2.10. Протяженность отремонтированных мостов, пог.м</t>
  </si>
  <si>
    <t>2.11. Протяженность автомобильных дорог общего пользования местного значения на территории муниципальных районов области, км</t>
  </si>
  <si>
    <t xml:space="preserve">2.12. Протяженность автомобильных дорог общего пользования местного значения городских округов области, км </t>
  </si>
  <si>
    <t>2.13. Протяженность автомобильных дорог общего пользования местного значения городских поселений области, км</t>
  </si>
  <si>
    <t>Подпрограмма 1 "Модернизация и развитие транспортного комплекса Саратовской области"</t>
  </si>
  <si>
    <t>1.4 Количество рейсов, выполняемых по субсидируемым социально ориентированным маршрутам железнодорожного транспорта, осуществляющим перевозки пассажиров, единиц</t>
  </si>
  <si>
    <t>ремонт 282,9км; капитальный ремонт 94,8 км</t>
  </si>
  <si>
    <t>2.1.1. Осуществление дорожной деятельности в отношении автомобильных дорог общего пользования регионального или межмуниципального значения за счет средств областного дорожного фонда, в том числе:</t>
  </si>
  <si>
    <t>Строительство автомобильной дороги «Озинки – Перелюб» на участке граница Озинского района - Нижняя Покровка в Перелюбском районе Саратовской области (проведение работ по строительству</t>
  </si>
  <si>
    <t>проведение работ по строительству</t>
  </si>
  <si>
    <t>ввод в эксплуатацию запланирован в 2020 году</t>
  </si>
  <si>
    <t xml:space="preserve">Мероприятие 2.3 «Обеспечение организации использования автомобильных дорог и осуществления дорожной деятельности за счет средств областного дорожного фонда»
</t>
  </si>
  <si>
    <t>Мероприятие 2.13 "Решение неотложных задач по приведению в нормативное состояние автомобильных дорог местного значения за счет средств областного дорожного фонда"</t>
  </si>
  <si>
    <t>4 Доля всех видов транспортных средств, осуществляющих перевозки пассажиров на территории области, подключенных к региональному навигационно-информационному центру Саратовской области, %</t>
  </si>
  <si>
    <t>Ввод в эксплуатацию аэропортового комплекса города Саратова</t>
  </si>
  <si>
    <t>Аэропортовый комплекс "Гагарин" введен в эксплуатацию</t>
  </si>
  <si>
    <t>1063 выполненных рейсов по субсидируемым социально ориентированным маршрутам речного транспорта, осуществляющим перевозки пассажиров</t>
  </si>
  <si>
    <t>Выполнено 821 рейс по субсидируемым социально ориентированным маршрутам речного транспорта, осуществляющим перевозки пассажиров</t>
  </si>
  <si>
    <t>190 выполненных рейсов по субсидируемым социально ориентированным маршрутам автомобильного транспорта, осуществляющим перевозки пассажиров</t>
  </si>
  <si>
    <t>3983 выполненных рейсов по субсидируемым социально ориентированным маршрутам автомобильного транспорта, осуществляющим перевозки пассажиров</t>
  </si>
  <si>
    <t>20 583 выполненных рейса по субсидируемым социально ориентированным маршрутам железнодорожного транспорта, осуществляющим перевозки пассажиров</t>
  </si>
  <si>
    <t>263,9 млн. перевезенных пассажиров по территории области всеми видами пассажирского транспорта</t>
  </si>
  <si>
    <t>210,6 млн. перевезенных пассажиров по территории области всеми видами пассажирского транспорта</t>
  </si>
  <si>
    <t>Повышение уровня технической обеспеченности информационных систем и оборудования министерства транспорта и дорожного хозяйства области 91 до 93 процентов</t>
  </si>
  <si>
    <t>Уровень технической обеспеченности информационных систем и оборудования министерства транспорта и дорожного хозяйства области составляет 93 процента</t>
  </si>
  <si>
    <t>165 приобретенных пассажирских автотранспортных средств организациями и предприятиями области</t>
  </si>
  <si>
    <t>237 приобретенных пассажирских автотранспортных средств организациями и предприятиями области</t>
  </si>
  <si>
    <t>Достижение гарантированного, бесперебойного холодного водоснабжения систем и оборудования аэропортового комплекса «Центральный»</t>
  </si>
  <si>
    <t xml:space="preserve">156 рейсов, выполняемых по субсидируемым маршрутам воздушного транспорта, осуществляющим перевозки пассажиров </t>
  </si>
  <si>
    <t xml:space="preserve">96 рейсов, выполняемых по субсидируемым маршрутам воздушного транспорта, осуществляющим перевозки пассажиров </t>
  </si>
  <si>
    <t>Сокращение времени прибытия служб экстренного реагирования на территории Саратовской области, оборудованных системой ГЛОНАСС к месту происшествия до 16,0 минут</t>
  </si>
  <si>
    <t>Время прибытия служб экстренного реагирования не территории Саратовской области, оборудованных системой ГЛОНАСС к месту происшествия не более 16 минут</t>
  </si>
  <si>
    <t>Увеличение доли пассажирских автотранспортных средств, использующих компримированный природный газ в качестве газомоторного топлива с 13% до 15%</t>
  </si>
  <si>
    <t>Доля пассажирских автотранспортных средств, использующих компримированный природный газ в качестве газомоторного топлива составляет 20 %</t>
  </si>
  <si>
    <t xml:space="preserve">Строительство 2  газозаправочных станций, реализующих в качестве топлива компримированный природный газ </t>
  </si>
  <si>
    <t>Введено в эксплуатацию 2 ед АГНКС</t>
  </si>
  <si>
    <t>15 ед. автотранспортных средств переведено на газомоторное топливо</t>
  </si>
  <si>
    <t>проведение работ по реконструкции транспортной развязки на станции Трофимовский-1 с двумя путепроводами (над ж.д. путями станции Трофимовский-1 и над ул. Шехурдина А.П.) в г.Саратове (ввод в эксплуатацию запланирован в 2020 году); ремонт автомобильной дороги местного значения (4,9 км)</t>
  </si>
  <si>
    <t>Проведено техническое обслуживание и ремонт комплексов фотовидеофиксации</t>
  </si>
  <si>
    <t>Осуществление ремонта и технического обслуживание комплексов фотовидеофиксации</t>
  </si>
  <si>
    <t>Исполнение ГКУ СО «Региональный навигационно-информационный центр» функций по обеспечению эффективной эксплуатации и осуществлению обслуживания оборудования, входящего в систему фотовидеофиксации нарушений правил дорожного движения и весового контроля.</t>
  </si>
  <si>
    <t>ГКУ СО «Региональный навигационно-информационный центр» исполняет функции по обеспечению эффективной эксплуатации и осуществлению обслуживания оборудования, входящего в систему фотовидеофиксации нарушений правил дорожного движения и весового контроля</t>
  </si>
  <si>
    <t>Приобретено 18 комплексов автоматической фиксации нарушений ПДД</t>
  </si>
  <si>
    <t>Уменьшение числа лиц погибших в ДТП с 321 до 293</t>
  </si>
  <si>
    <t>Количество лиц, погибших в ДТП составляет 293 ед.</t>
  </si>
  <si>
    <t>Осуществляется рассылка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</t>
  </si>
  <si>
    <t>Приобретение 7 единиц городского наземного электрического транспорта</t>
  </si>
  <si>
    <t>Приобретено 7 единиц городского наземного электрического транспорта</t>
  </si>
  <si>
    <t>Осуществлена рассылка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 (1590 тыс. ед.)</t>
  </si>
  <si>
    <t>17 965 выполненных рейса по субсидируемым социально ориентированным маршрутам железнодорожного транспорта, осуществляющим перевозки пассажиров</t>
  </si>
  <si>
    <t>Перевод коммунальной техники на использование газомоторного топлива</t>
  </si>
  <si>
    <t>Произведен перевод 1 ед. коммунальной техники (трактор марки Беларус)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</si>
</sst>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%"/>
    <numFmt numFmtId="166" formatCode="_-* #,##0.00_-;\-* #,##0.00_-;_-* &quot;-&quot;??_-;_-@_-"/>
    <numFmt numFmtId="167" formatCode="0.0"/>
  </numFmts>
  <fonts count="2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8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20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12" applyFont="1" applyFill="1" applyAlignment="1">
      <alignment horizontal="center" vertical="center" wrapText="1"/>
    </xf>
    <xf numFmtId="0" fontId="1" fillId="0" borderId="1" xfId="12" applyFont="1" applyFill="1" applyBorder="1" applyAlignment="1">
      <alignment horizontal="left" vertical="center" wrapText="1"/>
    </xf>
    <xf numFmtId="164" fontId="12" fillId="0" borderId="1" xfId="12" applyNumberFormat="1" applyFont="1" applyFill="1" applyBorder="1" applyAlignment="1">
      <alignment horizontal="right" vertical="center"/>
    </xf>
    <xf numFmtId="0" fontId="14" fillId="0" borderId="1" xfId="12" applyFont="1" applyFill="1" applyBorder="1" applyAlignment="1">
      <alignment wrapText="1"/>
    </xf>
    <xf numFmtId="49" fontId="1" fillId="0" borderId="1" xfId="12" applyNumberFormat="1" applyFont="1" applyFill="1" applyBorder="1" applyAlignment="1">
      <alignment horizontal="center" vertical="center"/>
    </xf>
    <xf numFmtId="0" fontId="15" fillId="0" borderId="1" xfId="12" applyFont="1" applyFill="1" applyBorder="1" applyAlignment="1">
      <alignment horizontal="left" vertical="center" wrapText="1"/>
    </xf>
    <xf numFmtId="0" fontId="1" fillId="0" borderId="1" xfId="12" applyFont="1" applyFill="1" applyBorder="1" applyAlignment="1">
      <alignment vertical="top" wrapText="1"/>
    </xf>
    <xf numFmtId="10" fontId="11" fillId="0" borderId="1" xfId="12" applyNumberFormat="1" applyFont="1" applyFill="1" applyBorder="1" applyAlignment="1">
      <alignment horizontal="right" vertical="center"/>
    </xf>
    <xf numFmtId="0" fontId="2" fillId="0" borderId="1" xfId="12" applyFont="1" applyFill="1" applyBorder="1" applyAlignment="1">
      <alignment horizontal="center" vertical="center" wrapText="1"/>
    </xf>
    <xf numFmtId="0" fontId="9" fillId="0" borderId="0" xfId="12" applyFont="1" applyFill="1" applyBorder="1" applyAlignment="1" applyProtection="1">
      <alignment horizontal="right" vertical="center" wrapText="1"/>
      <protection locked="0"/>
    </xf>
    <xf numFmtId="0" fontId="9" fillId="0" borderId="0" xfId="12" applyFont="1" applyFill="1" applyBorder="1" applyAlignment="1" applyProtection="1">
      <alignment vertical="center" wrapText="1"/>
      <protection locked="0"/>
    </xf>
    <xf numFmtId="0" fontId="2" fillId="0" borderId="3" xfId="12" applyFont="1" applyFill="1" applyBorder="1" applyAlignment="1">
      <alignment horizontal="center" vertical="center" wrapText="1"/>
    </xf>
    <xf numFmtId="49" fontId="9" fillId="0" borderId="0" xfId="12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12" applyNumberFormat="1" applyFont="1" applyFill="1" applyBorder="1" applyAlignment="1" applyProtection="1">
      <alignment vertical="center" wrapText="1"/>
      <protection locked="0"/>
    </xf>
    <xf numFmtId="49" fontId="1" fillId="0" borderId="2" xfId="12" applyNumberFormat="1" applyFont="1" applyFill="1" applyBorder="1" applyAlignment="1">
      <alignment horizontal="center" vertical="justify" wrapText="1"/>
    </xf>
    <xf numFmtId="49" fontId="2" fillId="0" borderId="3" xfId="12" applyNumberFormat="1" applyFont="1" applyFill="1" applyBorder="1" applyAlignment="1">
      <alignment vertical="center" wrapText="1"/>
    </xf>
    <xf numFmtId="49" fontId="1" fillId="0" borderId="1" xfId="12" applyNumberFormat="1" applyFont="1" applyFill="1" applyBorder="1" applyAlignment="1">
      <alignment horizontal="center" vertical="center" wrapText="1"/>
    </xf>
    <xf numFmtId="0" fontId="3" fillId="0" borderId="1" xfId="12" applyFont="1" applyFill="1" applyBorder="1" applyAlignment="1">
      <alignment horizontal="right" vertical="center"/>
    </xf>
    <xf numFmtId="0" fontId="3" fillId="0" borderId="0" xfId="12" applyFont="1" applyFill="1"/>
    <xf numFmtId="4" fontId="3" fillId="0" borderId="1" xfId="12" applyNumberFormat="1" applyFont="1" applyFill="1" applyBorder="1" applyProtection="1">
      <protection locked="0"/>
    </xf>
    <xf numFmtId="4" fontId="3" fillId="0" borderId="1" xfId="12" applyNumberFormat="1" applyFont="1" applyFill="1" applyBorder="1" applyAlignment="1">
      <alignment horizontal="right" vertical="center"/>
    </xf>
    <xf numFmtId="49" fontId="3" fillId="0" borderId="0" xfId="12" applyNumberFormat="1" applyFont="1" applyFill="1"/>
    <xf numFmtId="0" fontId="3" fillId="0" borderId="1" xfId="13" applyFont="1" applyFill="1" applyBorder="1" applyProtection="1">
      <protection locked="0"/>
    </xf>
    <xf numFmtId="164" fontId="12" fillId="0" borderId="1" xfId="12" applyNumberFormat="1" applyFont="1" applyFill="1" applyBorder="1" applyAlignment="1">
      <alignment horizontal="right" vertical="center" wrapText="1"/>
    </xf>
    <xf numFmtId="164" fontId="13" fillId="0" borderId="1" xfId="12" applyNumberFormat="1" applyFont="1" applyFill="1" applyBorder="1" applyAlignment="1">
      <alignment horizontal="right" vertical="center"/>
    </xf>
    <xf numFmtId="164" fontId="13" fillId="0" borderId="1" xfId="12" applyNumberFormat="1" applyFont="1" applyFill="1" applyBorder="1" applyAlignment="1">
      <alignment horizontal="right" vertical="center" wrapText="1"/>
    </xf>
    <xf numFmtId="164" fontId="2" fillId="0" borderId="1" xfId="12" applyNumberFormat="1" applyFont="1" applyFill="1" applyBorder="1" applyAlignment="1">
      <alignment vertical="center" wrapText="1"/>
    </xf>
    <xf numFmtId="164" fontId="3" fillId="0" borderId="0" xfId="12" applyNumberFormat="1" applyFont="1" applyFill="1"/>
    <xf numFmtId="0" fontId="9" fillId="2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>
      <alignment horizontal="center" vertical="center" wrapText="1"/>
    </xf>
    <xf numFmtId="164" fontId="13" fillId="0" borderId="1" xfId="12" applyNumberFormat="1" applyFont="1" applyFill="1" applyBorder="1" applyAlignment="1" applyProtection="1">
      <alignment horizontal="right" vertical="center"/>
      <protection locked="0"/>
    </xf>
    <xf numFmtId="164" fontId="13" fillId="0" borderId="1" xfId="12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13" applyNumberFormat="1" applyFont="1" applyFill="1" applyBorder="1" applyAlignment="1" applyProtection="1">
      <alignment vertical="top" wrapText="1"/>
      <protection locked="0"/>
    </xf>
    <xf numFmtId="10" fontId="11" fillId="3" borderId="1" xfId="12" applyNumberFormat="1" applyFont="1" applyFill="1" applyBorder="1" applyAlignment="1">
      <alignment horizontal="right" vertical="center"/>
    </xf>
    <xf numFmtId="0" fontId="3" fillId="3" borderId="1" xfId="12" applyFont="1" applyFill="1" applyBorder="1" applyAlignment="1">
      <alignment horizontal="right" vertical="center"/>
    </xf>
    <xf numFmtId="49" fontId="10" fillId="3" borderId="1" xfId="12" applyNumberFormat="1" applyFont="1" applyFill="1" applyBorder="1" applyAlignment="1">
      <alignment horizontal="center" vertical="center" wrapText="1"/>
    </xf>
    <xf numFmtId="0" fontId="10" fillId="3" borderId="0" xfId="12" applyFont="1" applyFill="1" applyAlignment="1">
      <alignment horizontal="left" vertical="center" wrapText="1"/>
    </xf>
    <xf numFmtId="164" fontId="11" fillId="3" borderId="1" xfId="12" applyNumberFormat="1" applyFont="1" applyFill="1" applyBorder="1" applyAlignment="1">
      <alignment horizontal="right" vertical="center"/>
    </xf>
    <xf numFmtId="0" fontId="3" fillId="3" borderId="1" xfId="12" applyFont="1" applyFill="1" applyBorder="1" applyAlignment="1" applyProtection="1">
      <alignment wrapText="1"/>
      <protection locked="0"/>
    </xf>
    <xf numFmtId="0" fontId="3" fillId="0" borderId="0" xfId="12" applyFont="1" applyFill="1" applyAlignment="1">
      <alignment wrapText="1"/>
    </xf>
    <xf numFmtId="0" fontId="3" fillId="0" borderId="1" xfId="12" applyFont="1" applyFill="1" applyBorder="1"/>
    <xf numFmtId="0" fontId="3" fillId="0" borderId="1" xfId="12" applyFont="1" applyFill="1" applyBorder="1" applyAlignment="1">
      <alignment wrapText="1"/>
    </xf>
    <xf numFmtId="0" fontId="2" fillId="0" borderId="1" xfId="12" applyFont="1" applyFill="1" applyBorder="1" applyAlignment="1">
      <alignment vertical="top" wrapText="1"/>
    </xf>
    <xf numFmtId="0" fontId="4" fillId="0" borderId="1" xfId="12" applyFont="1" applyFill="1" applyBorder="1"/>
    <xf numFmtId="49" fontId="1" fillId="3" borderId="1" xfId="12" applyNumberFormat="1" applyFont="1" applyFill="1" applyBorder="1" applyAlignment="1">
      <alignment horizontal="center" vertical="center"/>
    </xf>
    <xf numFmtId="0" fontId="1" fillId="0" borderId="1" xfId="12" applyFont="1" applyFill="1" applyBorder="1" applyAlignment="1">
      <alignment vertical="top"/>
    </xf>
    <xf numFmtId="0" fontId="1" fillId="3" borderId="1" xfId="12" applyFont="1" applyFill="1" applyBorder="1" applyAlignment="1">
      <alignment vertical="top" wrapText="1"/>
    </xf>
    <xf numFmtId="164" fontId="12" fillId="3" borderId="1" xfId="12" applyNumberFormat="1" applyFont="1" applyFill="1" applyBorder="1" applyAlignment="1">
      <alignment horizontal="right" vertical="center" wrapText="1"/>
    </xf>
    <xf numFmtId="0" fontId="4" fillId="3" borderId="1" xfId="12" applyFont="1" applyFill="1" applyBorder="1"/>
    <xf numFmtId="165" fontId="13" fillId="0" borderId="1" xfId="12" applyNumberFormat="1" applyFont="1" applyFill="1" applyBorder="1" applyAlignment="1">
      <alignment horizontal="right" vertical="center" wrapText="1"/>
    </xf>
    <xf numFmtId="165" fontId="12" fillId="0" borderId="1" xfId="12" applyNumberFormat="1" applyFont="1" applyFill="1" applyBorder="1" applyAlignment="1">
      <alignment horizontal="right" vertical="center" wrapText="1"/>
    </xf>
    <xf numFmtId="165" fontId="12" fillId="3" borderId="1" xfId="12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top" wrapText="1"/>
    </xf>
    <xf numFmtId="10" fontId="13" fillId="0" borderId="1" xfId="12" applyNumberFormat="1" applyFont="1" applyFill="1" applyBorder="1" applyAlignment="1">
      <alignment horizontal="right" vertical="center"/>
    </xf>
    <xf numFmtId="4" fontId="3" fillId="0" borderId="3" xfId="13" applyNumberFormat="1" applyFont="1" applyFill="1" applyBorder="1" applyAlignment="1" applyProtection="1">
      <alignment vertical="center" wrapText="1"/>
      <protection locked="0"/>
    </xf>
    <xf numFmtId="4" fontId="3" fillId="0" borderId="5" xfId="13" applyNumberFormat="1" applyFont="1" applyFill="1" applyBorder="1" applyAlignment="1" applyProtection="1">
      <alignment vertical="center" wrapText="1"/>
      <protection locked="0"/>
    </xf>
    <xf numFmtId="4" fontId="3" fillId="0" borderId="1" xfId="13" applyNumberFormat="1" applyFont="1" applyFill="1" applyBorder="1" applyAlignment="1" applyProtection="1">
      <alignment vertical="center" wrapText="1"/>
      <protection locked="0"/>
    </xf>
    <xf numFmtId="0" fontId="14" fillId="0" borderId="1" xfId="12" applyFont="1" applyFill="1" applyBorder="1" applyAlignment="1">
      <alignment horizontal="left" vertical="center" wrapText="1"/>
    </xf>
    <xf numFmtId="0" fontId="15" fillId="0" borderId="1" xfId="12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24" fillId="0" borderId="0" xfId="0" applyFont="1" applyFill="1" applyAlignment="1">
      <alignment vertical="center" wrapText="1"/>
    </xf>
    <xf numFmtId="0" fontId="0" fillId="0" borderId="0" xfId="0" applyFill="1"/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right" vertical="center" wrapText="1"/>
    </xf>
    <xf numFmtId="0" fontId="0" fillId="0" borderId="1" xfId="0" applyFill="1" applyBorder="1"/>
    <xf numFmtId="0" fontId="22" fillId="0" borderId="1" xfId="0" applyFont="1" applyFill="1" applyBorder="1" applyAlignment="1">
      <alignment vertical="top" wrapText="1"/>
    </xf>
    <xf numFmtId="167" fontId="22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top" wrapText="1"/>
    </xf>
    <xf numFmtId="0" fontId="22" fillId="0" borderId="1" xfId="0" applyFont="1" applyFill="1" applyBorder="1" applyAlignment="1">
      <alignment horizontal="left" vertical="top" wrapText="1"/>
    </xf>
    <xf numFmtId="2" fontId="0" fillId="0" borderId="0" xfId="0" applyNumberFormat="1" applyFill="1"/>
    <xf numFmtId="2" fontId="26" fillId="0" borderId="1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9" fillId="0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>
      <alignment horizontal="center" vertical="center" wrapText="1"/>
    </xf>
    <xf numFmtId="0" fontId="1" fillId="0" borderId="2" xfId="12" applyFont="1" applyFill="1" applyBorder="1" applyAlignment="1">
      <alignment horizontal="right" vertical="center" wrapText="1"/>
    </xf>
    <xf numFmtId="0" fontId="21" fillId="2" borderId="0" xfId="12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167" fontId="22" fillId="0" borderId="4" xfId="0" applyNumberFormat="1" applyFont="1" applyFill="1" applyBorder="1" applyAlignment="1">
      <alignment horizontal="left" vertical="center" wrapText="1"/>
    </xf>
    <xf numFmtId="167" fontId="22" fillId="0" borderId="9" xfId="0" applyNumberFormat="1" applyFont="1" applyFill="1" applyBorder="1" applyAlignment="1">
      <alignment horizontal="left" vertical="center" wrapText="1"/>
    </xf>
    <xf numFmtId="167" fontId="22" fillId="0" borderId="7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16" fontId="22" fillId="0" borderId="4" xfId="0" applyNumberFormat="1" applyFont="1" applyFill="1" applyBorder="1" applyAlignment="1">
      <alignment horizontal="left" vertical="center" wrapText="1"/>
    </xf>
    <xf numFmtId="16" fontId="22" fillId="0" borderId="9" xfId="0" applyNumberFormat="1" applyFont="1" applyFill="1" applyBorder="1" applyAlignment="1">
      <alignment horizontal="left" vertical="center" wrapText="1"/>
    </xf>
    <xf numFmtId="16" fontId="22" fillId="0" borderId="7" xfId="0" applyNumberFormat="1" applyFont="1" applyFill="1" applyBorder="1" applyAlignment="1">
      <alignment horizontal="left" vertical="center" wrapText="1"/>
    </xf>
    <xf numFmtId="16" fontId="22" fillId="0" borderId="4" xfId="0" applyNumberFormat="1" applyFont="1" applyFill="1" applyBorder="1" applyAlignment="1">
      <alignment horizontal="left" vertical="top" wrapText="1"/>
    </xf>
    <xf numFmtId="16" fontId="22" fillId="0" borderId="9" xfId="0" applyNumberFormat="1" applyFont="1" applyFill="1" applyBorder="1" applyAlignment="1">
      <alignment horizontal="left" vertical="top" wrapText="1"/>
    </xf>
    <xf numFmtId="16" fontId="22" fillId="0" borderId="7" xfId="0" applyNumberFormat="1" applyFont="1" applyFill="1" applyBorder="1" applyAlignment="1">
      <alignment horizontal="left" vertical="top" wrapText="1"/>
    </xf>
    <xf numFmtId="2" fontId="22" fillId="0" borderId="3" xfId="0" applyNumberFormat="1" applyFont="1" applyFill="1" applyBorder="1" applyAlignment="1">
      <alignment horizontal="center" vertical="center" wrapText="1"/>
    </xf>
    <xf numFmtId="2" fontId="22" fillId="0" borderId="5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top" wrapText="1"/>
    </xf>
    <xf numFmtId="0" fontId="26" fillId="0" borderId="6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22" fillId="0" borderId="6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left" vertical="top" wrapText="1"/>
    </xf>
    <xf numFmtId="0" fontId="26" fillId="0" borderId="6" xfId="0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167" fontId="22" fillId="0" borderId="9" xfId="0" applyNumberFormat="1" applyFont="1" applyFill="1" applyBorder="1" applyAlignment="1">
      <alignment horizontal="center" vertical="center" wrapText="1"/>
    </xf>
    <xf numFmtId="167" fontId="22" fillId="0" borderId="7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167" fontId="22" fillId="0" borderId="5" xfId="0" applyNumberFormat="1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vertical="top" wrapText="1"/>
    </xf>
    <xf numFmtId="0" fontId="22" fillId="0" borderId="9" xfId="0" applyFont="1" applyFill="1" applyBorder="1" applyAlignment="1">
      <alignment vertical="top" wrapText="1"/>
    </xf>
    <xf numFmtId="0" fontId="22" fillId="0" borderId="7" xfId="0" applyFont="1" applyFill="1" applyBorder="1" applyAlignment="1">
      <alignment vertical="top" wrapText="1"/>
    </xf>
    <xf numFmtId="2" fontId="22" fillId="0" borderId="13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5" xfId="0" applyFill="1" applyBorder="1"/>
    <xf numFmtId="167" fontId="22" fillId="0" borderId="1" xfId="0" applyNumberFormat="1" applyFont="1" applyFill="1" applyBorder="1" applyAlignment="1">
      <alignment horizontal="left" vertical="center" wrapText="1"/>
    </xf>
    <xf numFmtId="167" fontId="22" fillId="0" borderId="4" xfId="0" applyNumberFormat="1" applyFont="1" applyFill="1" applyBorder="1" applyAlignment="1">
      <alignment vertical="center" wrapText="1"/>
    </xf>
    <xf numFmtId="167" fontId="22" fillId="0" borderId="9" xfId="0" applyNumberFormat="1" applyFont="1" applyFill="1" applyBorder="1" applyAlignment="1">
      <alignment vertical="center" wrapText="1"/>
    </xf>
    <xf numFmtId="167" fontId="22" fillId="0" borderId="7" xfId="0" applyNumberFormat="1" applyFont="1" applyFill="1" applyBorder="1" applyAlignment="1">
      <alignment vertical="center" wrapText="1"/>
    </xf>
  </cellXfs>
  <cellStyles count="29">
    <cellStyle name="Excel Built-in 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5 2" xfId="8"/>
    <cellStyle name="Обычный 16" xfId="9"/>
    <cellStyle name="Обычный 2" xfId="10"/>
    <cellStyle name="Обычный 2 2" xfId="19"/>
    <cellStyle name="Обычный 2 3" xfId="20"/>
    <cellStyle name="Обычный 2 4" xfId="21"/>
    <cellStyle name="Обычный 2 5" xfId="22"/>
    <cellStyle name="Обычный 2 5 2" xfId="23"/>
    <cellStyle name="Обычный 2 6" xfId="24"/>
    <cellStyle name="Обычный 2 6 2" xfId="25"/>
    <cellStyle name="Обычный 2 7" xfId="26"/>
    <cellStyle name="Обычный 2 8" xfId="27"/>
    <cellStyle name="Обычный 3" xfId="11"/>
    <cellStyle name="Обычный 4" xfId="12"/>
    <cellStyle name="Обычный 4 2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8"/>
  </cellStyles>
  <dxfs count="0"/>
  <tableStyles count="0" defaultTableStyle="TableStyleMedium2" defaultPivotStyle="PivotStyleLight16"/>
  <colors>
    <mruColors>
      <color rgb="FFCCFFFF"/>
      <color rgb="FF66FFFF"/>
      <color rgb="FFFF3300"/>
      <color rgb="FF99FF99"/>
      <color rgb="FFA7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rovanv\AppData\Local\Microsoft\Windows\Temporary%20Internet%20Files\Content.Outlook\2815F13O\&#1054;&#1058;&#1063;&#1045;&#1058;-&#1087;&#1086;-&#1043;&#1055;_&#1047;&#1040;%2010%20&#1084;&#1077;&#1089;.%20(11.11.2019)%20602%20&#1089;%20&#1059;&#1050;&#1057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.10.2019-378"/>
      <sheetName val="31.10.2019-602"/>
      <sheetName val="31.12.2019-378"/>
    </sheetNames>
    <sheetDataSet>
      <sheetData sheetId="0" refreshError="1">
        <row r="122">
          <cell r="D122">
            <v>169265.4</v>
          </cell>
          <cell r="E122">
            <v>169265.4</v>
          </cell>
        </row>
        <row r="145">
          <cell r="D145">
            <v>106100</v>
          </cell>
          <cell r="E145">
            <v>106100</v>
          </cell>
        </row>
        <row r="155">
          <cell r="D155">
            <v>57600</v>
          </cell>
          <cell r="E155">
            <v>57600</v>
          </cell>
        </row>
        <row r="160">
          <cell r="D160">
            <v>2070</v>
          </cell>
          <cell r="E160">
            <v>2070</v>
          </cell>
          <cell r="F160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L21"/>
  <sheetViews>
    <sheetView view="pageBreakPreview" topLeftCell="A4" zoomScale="70" zoomScaleNormal="90" zoomScaleSheetLayoutView="70" workbookViewId="0">
      <pane xSplit="2" ySplit="3" topLeftCell="C16" activePane="bottomRight" state="frozen"/>
      <selection activeCell="A4" sqref="A4"/>
      <selection pane="topRight" activeCell="C4" sqref="C4"/>
      <selection pane="bottomLeft" activeCell="A7" sqref="A7"/>
      <selection pane="bottomRight" activeCell="H11" sqref="H11"/>
    </sheetView>
  </sheetViews>
  <sheetFormatPr defaultColWidth="9.140625" defaultRowHeight="21" customHeight="1"/>
  <cols>
    <col min="1" max="1" width="7.28515625" style="22" customWidth="1"/>
    <col min="2" max="2" width="50" style="19" customWidth="1"/>
    <col min="3" max="3" width="18.7109375" style="19" customWidth="1"/>
    <col min="4" max="4" width="20" style="19" customWidth="1"/>
    <col min="5" max="5" width="16.28515625" style="19" customWidth="1"/>
    <col min="6" max="6" width="15.7109375" style="19" customWidth="1"/>
    <col min="7" max="8" width="14.42578125" style="19" customWidth="1"/>
    <col min="9" max="9" width="12.5703125" style="19" customWidth="1"/>
    <col min="10" max="10" width="83.42578125" style="19" customWidth="1"/>
    <col min="11" max="11" width="3.85546875" style="19" customWidth="1"/>
    <col min="12" max="12" width="12.5703125" style="19" customWidth="1"/>
    <col min="13" max="16" width="9.140625" style="19"/>
    <col min="17" max="17" width="14.42578125" style="19" customWidth="1"/>
    <col min="18" max="18" width="9.5703125" style="19" customWidth="1"/>
    <col min="19" max="19" width="17.7109375" style="19" customWidth="1"/>
    <col min="20" max="16384" width="9.140625" style="19"/>
  </cols>
  <sheetData>
    <row r="1" spans="1:12" s="1" customFormat="1" ht="28.5" customHeight="1">
      <c r="A1" s="85" t="s">
        <v>21</v>
      </c>
      <c r="B1" s="85"/>
      <c r="C1" s="85"/>
      <c r="D1" s="85"/>
      <c r="E1" s="85"/>
      <c r="F1" s="85"/>
      <c r="G1" s="85"/>
      <c r="H1" s="85"/>
      <c r="I1" s="85"/>
      <c r="J1" s="85"/>
    </row>
    <row r="2" spans="1:12" s="1" customFormat="1" ht="21" customHeight="1">
      <c r="A2" s="13"/>
      <c r="B2" s="30"/>
      <c r="C2" s="30"/>
      <c r="D2" s="10" t="s">
        <v>22</v>
      </c>
      <c r="E2" s="29" t="s">
        <v>37</v>
      </c>
      <c r="F2" s="30" t="s">
        <v>32</v>
      </c>
      <c r="G2" s="30"/>
      <c r="H2" s="30"/>
      <c r="I2" s="30"/>
      <c r="J2" s="30"/>
    </row>
    <row r="3" spans="1:12" s="1" customFormat="1" ht="21" customHeight="1">
      <c r="A3" s="14"/>
      <c r="B3" s="11"/>
      <c r="C3" s="11"/>
      <c r="D3" s="88" t="s">
        <v>41</v>
      </c>
      <c r="E3" s="88"/>
      <c r="F3" s="88"/>
      <c r="G3" s="11"/>
      <c r="H3" s="11"/>
      <c r="I3" s="11"/>
      <c r="J3" s="11"/>
    </row>
    <row r="4" spans="1:12" s="1" customFormat="1" ht="21" customHeight="1">
      <c r="A4" s="86" t="s">
        <v>39</v>
      </c>
      <c r="B4" s="86"/>
      <c r="C4" s="86"/>
      <c r="D4" s="86"/>
      <c r="E4" s="86"/>
      <c r="F4" s="86"/>
      <c r="G4" s="86"/>
      <c r="H4" s="86"/>
      <c r="I4" s="86"/>
      <c r="J4" s="86"/>
    </row>
    <row r="5" spans="1:12" s="1" customFormat="1" ht="21" customHeight="1">
      <c r="A5" s="15"/>
      <c r="B5" s="31"/>
      <c r="C5" s="31"/>
      <c r="D5" s="31"/>
      <c r="E5" s="31"/>
      <c r="F5" s="31"/>
      <c r="G5" s="31"/>
      <c r="H5" s="31"/>
      <c r="I5" s="87"/>
      <c r="J5" s="87"/>
    </row>
    <row r="6" spans="1:12" s="1" customFormat="1" ht="63">
      <c r="A6" s="16" t="s">
        <v>0</v>
      </c>
      <c r="B6" s="27" t="s">
        <v>1</v>
      </c>
      <c r="C6" s="12" t="s">
        <v>36</v>
      </c>
      <c r="D6" s="9" t="s">
        <v>23</v>
      </c>
      <c r="E6" s="9" t="s">
        <v>24</v>
      </c>
      <c r="F6" s="9" t="s">
        <v>25</v>
      </c>
      <c r="G6" s="9" t="s">
        <v>19</v>
      </c>
      <c r="H6" s="9" t="s">
        <v>38</v>
      </c>
      <c r="I6" s="9" t="s">
        <v>2</v>
      </c>
      <c r="J6" s="9" t="s">
        <v>3</v>
      </c>
    </row>
    <row r="7" spans="1:12" ht="63">
      <c r="A7" s="37" t="s">
        <v>4</v>
      </c>
      <c r="B7" s="38" t="s">
        <v>26</v>
      </c>
      <c r="C7" s="39" t="e">
        <f>C8</f>
        <v>#REF!</v>
      </c>
      <c r="D7" s="39" t="e">
        <f t="shared" ref="D7:F7" si="0">D8</f>
        <v>#REF!</v>
      </c>
      <c r="E7" s="39">
        <f t="shared" si="0"/>
        <v>264777.2</v>
      </c>
      <c r="F7" s="39" t="e">
        <f t="shared" si="0"/>
        <v>#REF!</v>
      </c>
      <c r="G7" s="35" t="str">
        <f>IF(IFERROR(E7/C7,0)=0,"",IFERROR(E7/C7,0))</f>
        <v/>
      </c>
      <c r="H7" s="35" t="str">
        <f>IF(IFERROR(F7/C7,0)=0,"",IFERROR(F7/C7,0))</f>
        <v/>
      </c>
      <c r="I7" s="36"/>
      <c r="J7" s="40"/>
    </row>
    <row r="8" spans="1:12" ht="47.25">
      <c r="A8" s="17" t="s">
        <v>5</v>
      </c>
      <c r="B8" s="2" t="s">
        <v>33</v>
      </c>
      <c r="C8" s="24" t="e">
        <f>C9+C12</f>
        <v>#REF!</v>
      </c>
      <c r="D8" s="24" t="e">
        <f t="shared" ref="D8:F8" si="1">D9+D12</f>
        <v>#REF!</v>
      </c>
      <c r="E8" s="24">
        <f t="shared" si="1"/>
        <v>264777.2</v>
      </c>
      <c r="F8" s="24" t="e">
        <f t="shared" si="1"/>
        <v>#REF!</v>
      </c>
      <c r="G8" s="8" t="str">
        <f t="shared" ref="G8:G15" si="2">IF(IFERROR(E8/C8,0)=0,"",IFERROR(E8/C8,0))</f>
        <v/>
      </c>
      <c r="H8" s="8" t="str">
        <f t="shared" ref="H8:H15" si="3">IF(IFERROR(F8/C8,0)=0,"",IFERROR(F8/C8,0))</f>
        <v/>
      </c>
      <c r="I8" s="18"/>
      <c r="J8" s="20"/>
      <c r="L8" s="28" t="e">
        <f>C8</f>
        <v>#REF!</v>
      </c>
    </row>
    <row r="9" spans="1:12" ht="63">
      <c r="A9" s="5" t="s">
        <v>6</v>
      </c>
      <c r="B9" s="59" t="s">
        <v>7</v>
      </c>
      <c r="C9" s="24" t="e">
        <f>SUM(C10:C11)</f>
        <v>#REF!</v>
      </c>
      <c r="D9" s="24" t="e">
        <f t="shared" ref="D9:F9" si="4">SUM(D10:D11)</f>
        <v>#REF!</v>
      </c>
      <c r="E9" s="24">
        <f t="shared" si="4"/>
        <v>178010</v>
      </c>
      <c r="F9" s="24" t="e">
        <f t="shared" si="4"/>
        <v>#REF!</v>
      </c>
      <c r="G9" s="8" t="str">
        <f t="shared" si="2"/>
        <v/>
      </c>
      <c r="H9" s="8" t="str">
        <f t="shared" si="3"/>
        <v/>
      </c>
      <c r="I9" s="21"/>
      <c r="J9" s="56" t="e">
        <f>#REF!</f>
        <v>#REF!</v>
      </c>
    </row>
    <row r="10" spans="1:12" ht="72" customHeight="1">
      <c r="A10" s="5" t="s">
        <v>28</v>
      </c>
      <c r="B10" s="60" t="s">
        <v>18</v>
      </c>
      <c r="C10" s="25" t="e">
        <f>#REF!</f>
        <v>#REF!</v>
      </c>
      <c r="D10" s="25" t="e">
        <f>#REF!</f>
        <v>#REF!</v>
      </c>
      <c r="E10" s="25">
        <v>16093.3</v>
      </c>
      <c r="F10" s="25" t="e">
        <f>#REF!</f>
        <v>#REF!</v>
      </c>
      <c r="G10" s="55" t="str">
        <f t="shared" si="2"/>
        <v/>
      </c>
      <c r="H10" s="55" t="str">
        <f t="shared" si="3"/>
        <v/>
      </c>
      <c r="I10" s="21"/>
      <c r="J10" s="58" t="s">
        <v>42</v>
      </c>
    </row>
    <row r="11" spans="1:12" ht="116.25" customHeight="1">
      <c r="A11" s="5" t="s">
        <v>29</v>
      </c>
      <c r="B11" s="60" t="s">
        <v>34</v>
      </c>
      <c r="C11" s="25" t="e">
        <f>#REF!</f>
        <v>#REF!</v>
      </c>
      <c r="D11" s="25" t="e">
        <f>#REF!</f>
        <v>#REF!</v>
      </c>
      <c r="E11" s="32">
        <v>161916.70000000001</v>
      </c>
      <c r="F11" s="25" t="e">
        <f>#REF!</f>
        <v>#REF!</v>
      </c>
      <c r="G11" s="55" t="str">
        <f t="shared" si="2"/>
        <v/>
      </c>
      <c r="H11" s="55" t="str">
        <f t="shared" si="3"/>
        <v/>
      </c>
      <c r="I11" s="21"/>
      <c r="J11" s="57"/>
    </row>
    <row r="12" spans="1:12" ht="79.5" customHeight="1">
      <c r="A12" s="5" t="s">
        <v>8</v>
      </c>
      <c r="B12" s="4" t="s">
        <v>9</v>
      </c>
      <c r="C12" s="3">
        <f>C14+C15+C13</f>
        <v>165770</v>
      </c>
      <c r="D12" s="3">
        <f t="shared" ref="D12:F12" si="5">D14+D15+D13</f>
        <v>165770</v>
      </c>
      <c r="E12" s="3">
        <f t="shared" si="5"/>
        <v>86767.2</v>
      </c>
      <c r="F12" s="3" t="e">
        <f t="shared" si="5"/>
        <v>#REF!</v>
      </c>
      <c r="G12" s="8">
        <f t="shared" si="2"/>
        <v>0.52341919527055558</v>
      </c>
      <c r="H12" s="8" t="str">
        <f t="shared" si="3"/>
        <v/>
      </c>
      <c r="I12" s="21"/>
      <c r="J12" s="23"/>
    </row>
    <row r="13" spans="1:12" ht="54.75" customHeight="1">
      <c r="A13" s="5" t="s">
        <v>10</v>
      </c>
      <c r="B13" s="6" t="s">
        <v>27</v>
      </c>
      <c r="C13" s="26">
        <f>'[1]31.10.2019-378'!D155</f>
        <v>57600</v>
      </c>
      <c r="D13" s="26">
        <f>'[1]31.10.2019-378'!E155</f>
        <v>57600</v>
      </c>
      <c r="E13" s="33">
        <v>24385.599999999999</v>
      </c>
      <c r="F13" s="26" t="e">
        <f>#REF!</f>
        <v>#REF!</v>
      </c>
      <c r="G13" s="55">
        <f t="shared" si="2"/>
        <v>0.42336111111111108</v>
      </c>
      <c r="H13" s="55" t="str">
        <f t="shared" si="3"/>
        <v/>
      </c>
      <c r="I13" s="21"/>
      <c r="J13" s="34" t="e">
        <f>#REF!</f>
        <v>#REF!</v>
      </c>
    </row>
    <row r="14" spans="1:12" ht="63">
      <c r="A14" s="5" t="s">
        <v>12</v>
      </c>
      <c r="B14" s="6" t="s">
        <v>11</v>
      </c>
      <c r="C14" s="26">
        <f>'[1]31.10.2019-378'!D145</f>
        <v>106100</v>
      </c>
      <c r="D14" s="26">
        <f>'[1]31.10.2019-378'!E145</f>
        <v>106100</v>
      </c>
      <c r="E14" s="33">
        <v>62381.599999999999</v>
      </c>
      <c r="F14" s="26" t="e">
        <f>#REF!</f>
        <v>#REF!</v>
      </c>
      <c r="G14" s="55">
        <f t="shared" si="2"/>
        <v>0.58795098963242221</v>
      </c>
      <c r="H14" s="55" t="str">
        <f t="shared" si="3"/>
        <v/>
      </c>
      <c r="I14" s="21"/>
      <c r="J14" s="34" t="e">
        <f>#REF!</f>
        <v>#REF!</v>
      </c>
    </row>
    <row r="15" spans="1:12" ht="47.25">
      <c r="A15" s="5" t="s">
        <v>20</v>
      </c>
      <c r="B15" s="6" t="s">
        <v>13</v>
      </c>
      <c r="C15" s="26">
        <f>'[1]31.10.2019-378'!D160</f>
        <v>2070</v>
      </c>
      <c r="D15" s="26">
        <f>'[1]31.10.2019-378'!E160</f>
        <v>2070</v>
      </c>
      <c r="E15" s="33">
        <f>F15</f>
        <v>0</v>
      </c>
      <c r="F15" s="26">
        <f>'[1]31.10.2019-378'!F160</f>
        <v>0</v>
      </c>
      <c r="G15" s="8" t="str">
        <f t="shared" si="2"/>
        <v/>
      </c>
      <c r="H15" s="8" t="str">
        <f t="shared" si="3"/>
        <v/>
      </c>
      <c r="I15" s="21"/>
      <c r="J15" s="34" t="e">
        <f>#REF!</f>
        <v>#REF!</v>
      </c>
    </row>
    <row r="16" spans="1:12" ht="86.25" customHeight="1">
      <c r="A16" s="46" t="s">
        <v>14</v>
      </c>
      <c r="B16" s="48" t="s">
        <v>15</v>
      </c>
      <c r="C16" s="49">
        <f>C17</f>
        <v>169265.4</v>
      </c>
      <c r="D16" s="49">
        <f t="shared" ref="D16:F16" si="6">D17</f>
        <v>169265.4</v>
      </c>
      <c r="E16" s="49">
        <f t="shared" si="6"/>
        <v>130210.1</v>
      </c>
      <c r="F16" s="49" t="e">
        <f t="shared" si="6"/>
        <v>#REF!</v>
      </c>
      <c r="G16" s="53">
        <f t="shared" ref="G16:G19" si="7">IF(IFERROR(E16/C16,0)=0,"",IFERROR(E16/C16,0))</f>
        <v>0.76926589840569903</v>
      </c>
      <c r="H16" s="53" t="str">
        <f t="shared" ref="H16:H19" si="8">IF(IFERROR(F16/C16,0)=0,"",IFERROR(F16/C16,0))</f>
        <v/>
      </c>
      <c r="I16" s="50"/>
      <c r="J16" s="50"/>
    </row>
    <row r="17" spans="1:10" ht="69.75" customHeight="1">
      <c r="A17" s="5" t="s">
        <v>5</v>
      </c>
      <c r="B17" s="7" t="s">
        <v>16</v>
      </c>
      <c r="C17" s="26">
        <f>C18</f>
        <v>169265.4</v>
      </c>
      <c r="D17" s="26">
        <f t="shared" ref="D17:F17" si="9">D18</f>
        <v>169265.4</v>
      </c>
      <c r="E17" s="26">
        <v>130210.1</v>
      </c>
      <c r="F17" s="26" t="e">
        <f t="shared" si="9"/>
        <v>#REF!</v>
      </c>
      <c r="G17" s="51">
        <f t="shared" si="7"/>
        <v>0.76926589840569903</v>
      </c>
      <c r="H17" s="51" t="str">
        <f t="shared" si="8"/>
        <v/>
      </c>
      <c r="I17" s="42"/>
      <c r="J17" s="43"/>
    </row>
    <row r="18" spans="1:10" ht="58.5" customHeight="1">
      <c r="A18" s="5" t="s">
        <v>6</v>
      </c>
      <c r="B18" s="44" t="s">
        <v>17</v>
      </c>
      <c r="C18" s="26">
        <f>C19</f>
        <v>169265.4</v>
      </c>
      <c r="D18" s="26">
        <f>D19</f>
        <v>169265.4</v>
      </c>
      <c r="E18" s="26">
        <f>E19</f>
        <v>130210.1</v>
      </c>
      <c r="F18" s="26" t="e">
        <f>F19</f>
        <v>#REF!</v>
      </c>
      <c r="G18" s="51">
        <f t="shared" si="7"/>
        <v>0.76926589840569903</v>
      </c>
      <c r="H18" s="51" t="str">
        <f t="shared" si="8"/>
        <v/>
      </c>
      <c r="I18" s="42"/>
      <c r="J18" s="43"/>
    </row>
    <row r="19" spans="1:10" ht="70.5" customHeight="1">
      <c r="A19" s="5" t="s">
        <v>28</v>
      </c>
      <c r="B19" s="44" t="s">
        <v>18</v>
      </c>
      <c r="C19" s="26">
        <f>'[1]31.10.2019-378'!D122</f>
        <v>169265.4</v>
      </c>
      <c r="D19" s="26">
        <f>'[1]31.10.2019-378'!E122</f>
        <v>169265.4</v>
      </c>
      <c r="E19" s="26">
        <v>130210.1</v>
      </c>
      <c r="F19" s="26" t="e">
        <f>#REF!</f>
        <v>#REF!</v>
      </c>
      <c r="G19" s="51">
        <f t="shared" si="7"/>
        <v>0.76926589840569903</v>
      </c>
      <c r="H19" s="51" t="str">
        <f t="shared" si="8"/>
        <v/>
      </c>
      <c r="I19" s="42"/>
      <c r="J19" s="43"/>
    </row>
    <row r="20" spans="1:10" ht="21" customHeight="1">
      <c r="A20" s="5"/>
      <c r="B20" s="47" t="s">
        <v>40</v>
      </c>
      <c r="C20" s="24" t="e">
        <f>C7+C16</f>
        <v>#REF!</v>
      </c>
      <c r="D20" s="24" t="e">
        <f t="shared" ref="D20:F20" si="10">D7+D16</f>
        <v>#REF!</v>
      </c>
      <c r="E20" s="24">
        <f t="shared" si="10"/>
        <v>394987.30000000005</v>
      </c>
      <c r="F20" s="24" t="e">
        <f t="shared" si="10"/>
        <v>#REF!</v>
      </c>
      <c r="G20" s="52" t="str">
        <f t="shared" ref="G20" si="11">IF(IFERROR(E20/C20,0)=0,"",IFERROR(E20/C20,0))</f>
        <v/>
      </c>
      <c r="H20" s="52" t="str">
        <f t="shared" ref="H20" si="12">IF(IFERROR(F20/C20,0)=0,"",IFERROR(F20/C20,0))</f>
        <v/>
      </c>
      <c r="I20" s="45"/>
      <c r="J20" s="43"/>
    </row>
    <row r="21" spans="1:10" ht="21" customHeight="1">
      <c r="A21" s="5"/>
      <c r="J21" s="41"/>
    </row>
  </sheetData>
  <sheetProtection formatCells="0" formatColumns="0" formatRows="0" insertColumns="0" insertRows="0" insertHyperlinks="0" deleteColumns="0" deleteRows="0" sort="0" autoFilter="0" pivotTables="0"/>
  <mergeCells count="4">
    <mergeCell ref="A1:J1"/>
    <mergeCell ref="A4:J4"/>
    <mergeCell ref="I5:J5"/>
    <mergeCell ref="D3:F3"/>
  </mergeCells>
  <phoneticPr fontId="18" type="noConversion"/>
  <printOptions horizontalCentered="1"/>
  <pageMargins left="0.19685039370078741" right="0" top="0.59055118110236227" bottom="0.19685039370078741" header="0" footer="0"/>
  <pageSetup paperSize="9" scale="56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8"/>
  <sheetViews>
    <sheetView tabSelected="1" zoomScaleNormal="100" workbookViewId="0">
      <pane ySplit="3690" topLeftCell="A54" activePane="bottomLeft"/>
      <selection activeCell="A7" sqref="A1:XFD1048576"/>
      <selection pane="bottomLeft" activeCell="I133" sqref="I133"/>
    </sheetView>
  </sheetViews>
  <sheetFormatPr defaultColWidth="9.140625" defaultRowHeight="15"/>
  <cols>
    <col min="1" max="1" width="24.140625" style="63" customWidth="1"/>
    <col min="2" max="2" width="14.42578125" style="63" customWidth="1"/>
    <col min="3" max="3" width="13" style="63" customWidth="1"/>
    <col min="4" max="4" width="13.28515625" style="63" customWidth="1"/>
    <col min="5" max="5" width="15.42578125" style="63" customWidth="1"/>
    <col min="6" max="7" width="17.5703125" style="63" customWidth="1"/>
    <col min="8" max="8" width="8.5703125" style="72" customWidth="1"/>
    <col min="9" max="9" width="53.28515625" style="63" customWidth="1"/>
    <col min="10" max="10" width="14.42578125" style="63" customWidth="1"/>
    <col min="11" max="16384" width="9.140625" style="63"/>
  </cols>
  <sheetData>
    <row r="1" spans="1:10" ht="49.5" customHeight="1">
      <c r="A1" s="61"/>
      <c r="B1" s="61"/>
      <c r="C1" s="61"/>
      <c r="D1" s="61"/>
      <c r="E1" s="61"/>
      <c r="F1" s="70"/>
      <c r="G1" s="117" t="s">
        <v>56</v>
      </c>
      <c r="H1" s="117"/>
      <c r="I1" s="117"/>
      <c r="J1" s="62"/>
    </row>
    <row r="2" spans="1:10" ht="19.5" customHeight="1">
      <c r="A2" s="61"/>
      <c r="B2" s="61"/>
      <c r="C2" s="61"/>
      <c r="D2" s="61"/>
      <c r="E2" s="61"/>
      <c r="I2" s="64"/>
      <c r="J2" s="62"/>
    </row>
    <row r="3" spans="1:10" ht="15.75" customHeight="1">
      <c r="A3" s="132" t="s">
        <v>43</v>
      </c>
      <c r="B3" s="132"/>
      <c r="C3" s="132"/>
      <c r="D3" s="132"/>
      <c r="E3" s="132"/>
      <c r="F3" s="132"/>
      <c r="G3" s="132"/>
      <c r="H3" s="132"/>
      <c r="I3" s="132"/>
      <c r="J3" s="65"/>
    </row>
    <row r="4" spans="1:10" ht="48.75" customHeight="1">
      <c r="A4" s="133" t="s">
        <v>57</v>
      </c>
      <c r="B4" s="133"/>
      <c r="C4" s="133"/>
      <c r="D4" s="133"/>
      <c r="E4" s="133"/>
      <c r="F4" s="133"/>
      <c r="G4" s="133"/>
      <c r="H4" s="133"/>
      <c r="I4" s="133"/>
      <c r="J4" s="62"/>
    </row>
    <row r="5" spans="1:10" ht="15.75">
      <c r="A5" s="132" t="s">
        <v>58</v>
      </c>
      <c r="B5" s="132"/>
      <c r="C5" s="132"/>
      <c r="D5" s="132"/>
      <c r="E5" s="132"/>
      <c r="F5" s="132"/>
      <c r="G5" s="132"/>
      <c r="H5" s="132"/>
      <c r="I5" s="132"/>
      <c r="J5" s="65"/>
    </row>
    <row r="6" spans="1:10">
      <c r="I6" s="66" t="s">
        <v>31</v>
      </c>
    </row>
    <row r="7" spans="1:10" ht="18" customHeight="1">
      <c r="A7" s="143" t="s">
        <v>51</v>
      </c>
      <c r="B7" s="99" t="s">
        <v>52</v>
      </c>
      <c r="C7" s="134" t="s">
        <v>44</v>
      </c>
      <c r="D7" s="135"/>
      <c r="E7" s="136"/>
      <c r="F7" s="134" t="s">
        <v>49</v>
      </c>
      <c r="G7" s="135"/>
      <c r="H7" s="136"/>
      <c r="I7" s="99" t="s">
        <v>50</v>
      </c>
    </row>
    <row r="8" spans="1:10" ht="27" customHeight="1">
      <c r="A8" s="144"/>
      <c r="B8" s="100"/>
      <c r="C8" s="137"/>
      <c r="D8" s="138"/>
      <c r="E8" s="139"/>
      <c r="F8" s="137"/>
      <c r="G8" s="138"/>
      <c r="H8" s="139"/>
      <c r="I8" s="100"/>
    </row>
    <row r="9" spans="1:10" ht="24.75" customHeight="1">
      <c r="A9" s="144"/>
      <c r="B9" s="100"/>
      <c r="C9" s="137"/>
      <c r="D9" s="138"/>
      <c r="E9" s="139"/>
      <c r="F9" s="137"/>
      <c r="G9" s="138"/>
      <c r="H9" s="139"/>
      <c r="I9" s="100"/>
    </row>
    <row r="10" spans="1:10" ht="29.25" customHeight="1">
      <c r="A10" s="144"/>
      <c r="B10" s="100"/>
      <c r="C10" s="140"/>
      <c r="D10" s="141"/>
      <c r="E10" s="142"/>
      <c r="F10" s="140"/>
      <c r="G10" s="141"/>
      <c r="H10" s="142"/>
      <c r="I10" s="100"/>
    </row>
    <row r="11" spans="1:10" ht="55.5" customHeight="1">
      <c r="A11" s="145"/>
      <c r="B11" s="101"/>
      <c r="C11" s="84" t="s">
        <v>53</v>
      </c>
      <c r="D11" s="84" t="s">
        <v>54</v>
      </c>
      <c r="E11" s="84" t="s">
        <v>48</v>
      </c>
      <c r="F11" s="84" t="s">
        <v>45</v>
      </c>
      <c r="G11" s="84" t="s">
        <v>46</v>
      </c>
      <c r="H11" s="73" t="s">
        <v>48</v>
      </c>
      <c r="I11" s="101"/>
    </row>
    <row r="12" spans="1:10" ht="13.5" customHeight="1">
      <c r="A12" s="84">
        <v>1</v>
      </c>
      <c r="B12" s="84">
        <v>2</v>
      </c>
      <c r="C12" s="84">
        <v>3</v>
      </c>
      <c r="D12" s="84">
        <v>4</v>
      </c>
      <c r="E12" s="84">
        <v>5</v>
      </c>
      <c r="F12" s="84">
        <v>6</v>
      </c>
      <c r="G12" s="84">
        <v>7</v>
      </c>
      <c r="H12" s="75">
        <v>8</v>
      </c>
      <c r="I12" s="84">
        <v>9</v>
      </c>
    </row>
    <row r="13" spans="1:10" hidden="1">
      <c r="A13" s="96" t="s">
        <v>60</v>
      </c>
      <c r="B13" s="97"/>
      <c r="C13" s="97"/>
      <c r="D13" s="97"/>
      <c r="E13" s="97"/>
      <c r="F13" s="97"/>
      <c r="G13" s="97"/>
      <c r="H13" s="97"/>
      <c r="I13" s="98"/>
    </row>
    <row r="14" spans="1:10" ht="19.5" hidden="1" customHeight="1">
      <c r="A14" s="105"/>
      <c r="B14" s="111"/>
      <c r="C14" s="160"/>
      <c r="D14" s="161"/>
      <c r="E14" s="162"/>
      <c r="F14" s="89"/>
      <c r="G14" s="89"/>
      <c r="H14" s="130"/>
      <c r="I14" s="89"/>
    </row>
    <row r="15" spans="1:10" ht="19.5" hidden="1" customHeight="1">
      <c r="A15" s="108"/>
      <c r="B15" s="112"/>
      <c r="C15" s="80"/>
      <c r="D15" s="80"/>
      <c r="E15" s="69"/>
      <c r="F15" s="95"/>
      <c r="G15" s="95"/>
      <c r="H15" s="131"/>
      <c r="I15" s="95"/>
    </row>
    <row r="16" spans="1:10" ht="39.75" hidden="1" customHeight="1">
      <c r="A16" s="108"/>
      <c r="B16" s="112"/>
      <c r="C16" s="102"/>
      <c r="D16" s="103"/>
      <c r="E16" s="104"/>
      <c r="F16" s="54"/>
      <c r="G16" s="105"/>
      <c r="H16" s="130"/>
      <c r="I16" s="146"/>
    </row>
    <row r="17" spans="1:9" ht="63" hidden="1" customHeight="1">
      <c r="A17" s="106"/>
      <c r="B17" s="113"/>
      <c r="C17" s="69"/>
      <c r="D17" s="69"/>
      <c r="E17" s="69"/>
      <c r="F17" s="54"/>
      <c r="G17" s="106"/>
      <c r="H17" s="131"/>
      <c r="I17" s="147"/>
    </row>
    <row r="18" spans="1:9" ht="18.75" customHeight="1">
      <c r="A18" s="107" t="s">
        <v>195</v>
      </c>
      <c r="B18" s="107"/>
      <c r="C18" s="107"/>
      <c r="D18" s="107"/>
      <c r="E18" s="107"/>
      <c r="F18" s="107"/>
      <c r="G18" s="107"/>
      <c r="H18" s="107"/>
      <c r="I18" s="107"/>
    </row>
    <row r="19" spans="1:9" ht="27.75" customHeight="1">
      <c r="A19" s="105" t="s">
        <v>137</v>
      </c>
      <c r="B19" s="111" t="s">
        <v>138</v>
      </c>
      <c r="C19" s="114" t="s">
        <v>139</v>
      </c>
      <c r="D19" s="115"/>
      <c r="E19" s="116"/>
      <c r="F19" s="118" t="s">
        <v>205</v>
      </c>
      <c r="G19" s="109" t="s">
        <v>206</v>
      </c>
      <c r="H19" s="130">
        <v>100</v>
      </c>
      <c r="I19" s="109" t="s">
        <v>30</v>
      </c>
    </row>
    <row r="20" spans="1:9" ht="18" customHeight="1">
      <c r="A20" s="108"/>
      <c r="B20" s="112"/>
      <c r="C20" s="80">
        <v>53646.3</v>
      </c>
      <c r="D20" s="80">
        <v>54182.2</v>
      </c>
      <c r="E20" s="69">
        <f>D20/C20*100</f>
        <v>100.99895053340117</v>
      </c>
      <c r="F20" s="163"/>
      <c r="G20" s="109"/>
      <c r="H20" s="148"/>
      <c r="I20" s="109"/>
    </row>
    <row r="21" spans="1:9" ht="40.5" customHeight="1">
      <c r="A21" s="108"/>
      <c r="B21" s="112"/>
      <c r="C21" s="110" t="s">
        <v>140</v>
      </c>
      <c r="D21" s="110"/>
      <c r="E21" s="110"/>
      <c r="F21" s="163"/>
      <c r="G21" s="109"/>
      <c r="H21" s="148"/>
      <c r="I21" s="109"/>
    </row>
    <row r="22" spans="1:9" ht="16.5" customHeight="1">
      <c r="A22" s="106"/>
      <c r="B22" s="113"/>
      <c r="C22" s="69">
        <v>263.89999999999998</v>
      </c>
      <c r="D22" s="69">
        <v>210.6</v>
      </c>
      <c r="E22" s="69">
        <f>D22/C22*100</f>
        <v>79.802955665024626</v>
      </c>
      <c r="F22" s="121"/>
      <c r="G22" s="109"/>
      <c r="H22" s="131"/>
      <c r="I22" s="109"/>
    </row>
    <row r="23" spans="1:9" ht="29.25" customHeight="1">
      <c r="A23" s="92" t="s">
        <v>141</v>
      </c>
      <c r="B23" s="89" t="s">
        <v>142</v>
      </c>
      <c r="C23" s="114" t="s">
        <v>139</v>
      </c>
      <c r="D23" s="115"/>
      <c r="E23" s="116"/>
      <c r="F23" s="89" t="s">
        <v>207</v>
      </c>
      <c r="G23" s="154" t="s">
        <v>208</v>
      </c>
      <c r="H23" s="157">
        <v>77.2</v>
      </c>
      <c r="I23" s="154" t="s">
        <v>30</v>
      </c>
    </row>
    <row r="24" spans="1:9" ht="16.5" customHeight="1">
      <c r="A24" s="93"/>
      <c r="B24" s="90"/>
      <c r="C24" s="80">
        <v>53646.3</v>
      </c>
      <c r="D24" s="80">
        <v>54182.2</v>
      </c>
      <c r="E24" s="69">
        <f>D24/C24*100</f>
        <v>100.99895053340117</v>
      </c>
      <c r="F24" s="90"/>
      <c r="G24" s="155"/>
      <c r="H24" s="158"/>
      <c r="I24" s="155"/>
    </row>
    <row r="25" spans="1:9" ht="63" customHeight="1">
      <c r="A25" s="93"/>
      <c r="B25" s="90"/>
      <c r="C25" s="110" t="s">
        <v>143</v>
      </c>
      <c r="D25" s="110"/>
      <c r="E25" s="110"/>
      <c r="F25" s="90"/>
      <c r="G25" s="155"/>
      <c r="H25" s="158"/>
      <c r="I25" s="155"/>
    </row>
    <row r="26" spans="1:9" ht="22.5" customHeight="1">
      <c r="A26" s="94"/>
      <c r="B26" s="95"/>
      <c r="C26" s="69">
        <v>1063</v>
      </c>
      <c r="D26" s="69">
        <v>821</v>
      </c>
      <c r="E26" s="69">
        <f>D26/C26*100</f>
        <v>77.234242709313264</v>
      </c>
      <c r="F26" s="95"/>
      <c r="G26" s="156"/>
      <c r="H26" s="159"/>
      <c r="I26" s="156"/>
    </row>
    <row r="27" spans="1:9" ht="35.25" customHeight="1">
      <c r="A27" s="92" t="s">
        <v>144</v>
      </c>
      <c r="B27" s="89" t="s">
        <v>142</v>
      </c>
      <c r="C27" s="114" t="s">
        <v>139</v>
      </c>
      <c r="D27" s="115"/>
      <c r="E27" s="116"/>
      <c r="F27" s="89" t="s">
        <v>209</v>
      </c>
      <c r="G27" s="89" t="s">
        <v>210</v>
      </c>
      <c r="H27" s="157">
        <v>2096.3000000000002</v>
      </c>
      <c r="I27" s="154" t="s">
        <v>30</v>
      </c>
    </row>
    <row r="28" spans="1:9" ht="18.75" customHeight="1">
      <c r="A28" s="93"/>
      <c r="B28" s="90"/>
      <c r="C28" s="80">
        <v>53646.3</v>
      </c>
      <c r="D28" s="80">
        <v>54182.2</v>
      </c>
      <c r="E28" s="69">
        <f>D28/C28*100</f>
        <v>100.99895053340117</v>
      </c>
      <c r="F28" s="90"/>
      <c r="G28" s="90"/>
      <c r="H28" s="158"/>
      <c r="I28" s="155"/>
    </row>
    <row r="29" spans="1:9" ht="61.5" customHeight="1">
      <c r="A29" s="93"/>
      <c r="B29" s="90"/>
      <c r="C29" s="110" t="s">
        <v>145</v>
      </c>
      <c r="D29" s="110"/>
      <c r="E29" s="110"/>
      <c r="F29" s="90"/>
      <c r="G29" s="90"/>
      <c r="H29" s="158"/>
      <c r="I29" s="155"/>
    </row>
    <row r="30" spans="1:9" ht="23.25" customHeight="1">
      <c r="A30" s="94"/>
      <c r="B30" s="95"/>
      <c r="C30" s="80">
        <v>190</v>
      </c>
      <c r="D30" s="80">
        <v>3983</v>
      </c>
      <c r="E30" s="69">
        <f>D30/C30*100</f>
        <v>2096.3157894736842</v>
      </c>
      <c r="F30" s="95"/>
      <c r="G30" s="95"/>
      <c r="H30" s="159"/>
      <c r="I30" s="156"/>
    </row>
    <row r="31" spans="1:9" ht="38.25" customHeight="1">
      <c r="A31" s="92" t="s">
        <v>146</v>
      </c>
      <c r="B31" s="89" t="s">
        <v>142</v>
      </c>
      <c r="C31" s="114" t="s">
        <v>139</v>
      </c>
      <c r="D31" s="115"/>
      <c r="E31" s="116"/>
      <c r="F31" s="89" t="s">
        <v>211</v>
      </c>
      <c r="G31" s="154" t="s">
        <v>240</v>
      </c>
      <c r="H31" s="157">
        <v>87.3</v>
      </c>
      <c r="I31" s="89" t="s">
        <v>30</v>
      </c>
    </row>
    <row r="32" spans="1:9" ht="22.5" customHeight="1">
      <c r="A32" s="93"/>
      <c r="B32" s="90"/>
      <c r="C32" s="80">
        <v>53646.3</v>
      </c>
      <c r="D32" s="80">
        <v>54182.2</v>
      </c>
      <c r="E32" s="69">
        <f>D32/C32*100</f>
        <v>100.99895053340117</v>
      </c>
      <c r="F32" s="90"/>
      <c r="G32" s="155"/>
      <c r="H32" s="158"/>
      <c r="I32" s="90"/>
    </row>
    <row r="33" spans="1:9" ht="58.5" customHeight="1">
      <c r="A33" s="93"/>
      <c r="B33" s="90"/>
      <c r="C33" s="102" t="s">
        <v>196</v>
      </c>
      <c r="D33" s="103"/>
      <c r="E33" s="104"/>
      <c r="F33" s="90"/>
      <c r="G33" s="155"/>
      <c r="H33" s="158"/>
      <c r="I33" s="90"/>
    </row>
    <row r="34" spans="1:9" ht="23.25" customHeight="1">
      <c r="A34" s="94"/>
      <c r="B34" s="95"/>
      <c r="C34" s="80">
        <v>20583</v>
      </c>
      <c r="D34" s="80">
        <v>17965</v>
      </c>
      <c r="E34" s="69">
        <f>D34/C34*100</f>
        <v>87.280765680415868</v>
      </c>
      <c r="F34" s="95"/>
      <c r="G34" s="156"/>
      <c r="H34" s="159"/>
      <c r="I34" s="95"/>
    </row>
    <row r="35" spans="1:9" ht="38.25" customHeight="1">
      <c r="A35" s="92" t="s">
        <v>147</v>
      </c>
      <c r="B35" s="89" t="s">
        <v>142</v>
      </c>
      <c r="C35" s="114" t="s">
        <v>139</v>
      </c>
      <c r="D35" s="115"/>
      <c r="E35" s="116"/>
      <c r="F35" s="89" t="s">
        <v>212</v>
      </c>
      <c r="G35" s="89" t="s">
        <v>213</v>
      </c>
      <c r="H35" s="130">
        <v>79.8</v>
      </c>
      <c r="I35" s="89" t="s">
        <v>30</v>
      </c>
    </row>
    <row r="36" spans="1:9" ht="22.5" customHeight="1">
      <c r="A36" s="93"/>
      <c r="B36" s="90"/>
      <c r="C36" s="80">
        <v>53646.3</v>
      </c>
      <c r="D36" s="80">
        <v>54182.2</v>
      </c>
      <c r="E36" s="69">
        <f>D36/C36*100</f>
        <v>100.99895053340117</v>
      </c>
      <c r="F36" s="90"/>
      <c r="G36" s="90"/>
      <c r="H36" s="148"/>
      <c r="I36" s="90"/>
    </row>
    <row r="37" spans="1:9" ht="44.25" customHeight="1">
      <c r="A37" s="93"/>
      <c r="B37" s="90"/>
      <c r="C37" s="102" t="s">
        <v>140</v>
      </c>
      <c r="D37" s="103"/>
      <c r="E37" s="104"/>
      <c r="F37" s="90"/>
      <c r="G37" s="90"/>
      <c r="H37" s="148"/>
      <c r="I37" s="90"/>
    </row>
    <row r="38" spans="1:9" ht="23.25" customHeight="1">
      <c r="A38" s="94"/>
      <c r="B38" s="95"/>
      <c r="C38" s="80">
        <v>263.89999999999998</v>
      </c>
      <c r="D38" s="80">
        <v>210.6</v>
      </c>
      <c r="E38" s="69">
        <f>D38/C38*100</f>
        <v>79.802955665024626</v>
      </c>
      <c r="F38" s="95"/>
      <c r="G38" s="95"/>
      <c r="H38" s="131"/>
      <c r="I38" s="95"/>
    </row>
    <row r="39" spans="1:9" ht="23.25" customHeight="1">
      <c r="A39" s="92" t="s">
        <v>148</v>
      </c>
      <c r="B39" s="89" t="s">
        <v>142</v>
      </c>
      <c r="C39" s="114" t="s">
        <v>139</v>
      </c>
      <c r="D39" s="115"/>
      <c r="E39" s="116"/>
      <c r="F39" s="89" t="s">
        <v>214</v>
      </c>
      <c r="G39" s="89" t="s">
        <v>215</v>
      </c>
      <c r="H39" s="130">
        <v>100</v>
      </c>
      <c r="I39" s="89" t="s">
        <v>30</v>
      </c>
    </row>
    <row r="40" spans="1:9" ht="23.25" customHeight="1">
      <c r="A40" s="93"/>
      <c r="B40" s="90"/>
      <c r="C40" s="80">
        <v>53646.3</v>
      </c>
      <c r="D40" s="80">
        <v>54182.2</v>
      </c>
      <c r="E40" s="69">
        <f>D40/C40*100</f>
        <v>100.99895053340117</v>
      </c>
      <c r="F40" s="90"/>
      <c r="G40" s="90"/>
      <c r="H40" s="148"/>
      <c r="I40" s="90"/>
    </row>
    <row r="41" spans="1:9" ht="53.25" customHeight="1">
      <c r="A41" s="93"/>
      <c r="B41" s="90"/>
      <c r="C41" s="102" t="s">
        <v>149</v>
      </c>
      <c r="D41" s="103"/>
      <c r="E41" s="104"/>
      <c r="F41" s="90"/>
      <c r="G41" s="90"/>
      <c r="H41" s="148"/>
      <c r="I41" s="90"/>
    </row>
    <row r="42" spans="1:9" ht="45.75" customHeight="1">
      <c r="A42" s="94"/>
      <c r="B42" s="95"/>
      <c r="C42" s="78">
        <v>93</v>
      </c>
      <c r="D42" s="78">
        <v>93</v>
      </c>
      <c r="E42" s="164">
        <f>D42/C42*100</f>
        <v>100</v>
      </c>
      <c r="F42" s="95"/>
      <c r="G42" s="95"/>
      <c r="H42" s="131"/>
      <c r="I42" s="95"/>
    </row>
    <row r="43" spans="1:9" ht="36.75" customHeight="1">
      <c r="A43" s="92" t="s">
        <v>150</v>
      </c>
      <c r="B43" s="89" t="s">
        <v>142</v>
      </c>
      <c r="C43" s="114" t="s">
        <v>139</v>
      </c>
      <c r="D43" s="115"/>
      <c r="E43" s="116"/>
      <c r="F43" s="89" t="s">
        <v>216</v>
      </c>
      <c r="G43" s="89" t="s">
        <v>217</v>
      </c>
      <c r="H43" s="130">
        <v>143.6</v>
      </c>
      <c r="I43" s="89" t="s">
        <v>30</v>
      </c>
    </row>
    <row r="44" spans="1:9" ht="21.75" customHeight="1">
      <c r="A44" s="93"/>
      <c r="B44" s="90"/>
      <c r="C44" s="80">
        <v>53646.3</v>
      </c>
      <c r="D44" s="80">
        <v>54182.2</v>
      </c>
      <c r="E44" s="69">
        <f>D44/C44*100</f>
        <v>100.99895053340117</v>
      </c>
      <c r="F44" s="90"/>
      <c r="G44" s="90"/>
      <c r="H44" s="148"/>
      <c r="I44" s="90"/>
    </row>
    <row r="45" spans="1:9" ht="42.75" customHeight="1">
      <c r="A45" s="93"/>
      <c r="B45" s="90"/>
      <c r="C45" s="102" t="s">
        <v>151</v>
      </c>
      <c r="D45" s="103"/>
      <c r="E45" s="104"/>
      <c r="F45" s="90"/>
      <c r="G45" s="90"/>
      <c r="H45" s="148"/>
      <c r="I45" s="90"/>
    </row>
    <row r="46" spans="1:9" ht="23.25" customHeight="1">
      <c r="A46" s="94"/>
      <c r="B46" s="95"/>
      <c r="C46" s="78">
        <v>165</v>
      </c>
      <c r="D46" s="78">
        <v>237</v>
      </c>
      <c r="E46" s="164">
        <f>D46/C46*100</f>
        <v>143.63636363636363</v>
      </c>
      <c r="F46" s="95"/>
      <c r="G46" s="95"/>
      <c r="H46" s="131"/>
      <c r="I46" s="95"/>
    </row>
    <row r="47" spans="1:9" ht="78" customHeight="1">
      <c r="A47" s="92" t="s">
        <v>152</v>
      </c>
      <c r="B47" s="109" t="s">
        <v>142</v>
      </c>
      <c r="C47" s="124" t="s">
        <v>153</v>
      </c>
      <c r="D47" s="103"/>
      <c r="E47" s="104"/>
      <c r="F47" s="109" t="s">
        <v>218</v>
      </c>
      <c r="G47" s="89" t="s">
        <v>206</v>
      </c>
      <c r="H47" s="130">
        <v>100</v>
      </c>
      <c r="I47" s="89" t="s">
        <v>30</v>
      </c>
    </row>
    <row r="48" spans="1:9" ht="48.75" customHeight="1">
      <c r="A48" s="94"/>
      <c r="B48" s="109"/>
      <c r="C48" s="78">
        <v>100</v>
      </c>
      <c r="D48" s="78">
        <v>100</v>
      </c>
      <c r="E48" s="164">
        <f>D48/C48*100</f>
        <v>100</v>
      </c>
      <c r="F48" s="109"/>
      <c r="G48" s="95"/>
      <c r="H48" s="131"/>
      <c r="I48" s="95"/>
    </row>
    <row r="49" spans="1:9" ht="37.5" customHeight="1">
      <c r="A49" s="76"/>
      <c r="B49" s="89" t="s">
        <v>142</v>
      </c>
      <c r="C49" s="114" t="s">
        <v>139</v>
      </c>
      <c r="D49" s="115"/>
      <c r="E49" s="116"/>
      <c r="F49" s="89" t="s">
        <v>219</v>
      </c>
      <c r="G49" s="89" t="s">
        <v>220</v>
      </c>
      <c r="H49" s="130">
        <v>61.5</v>
      </c>
      <c r="I49" s="89" t="s">
        <v>30</v>
      </c>
    </row>
    <row r="50" spans="1:9" ht="28.5" customHeight="1">
      <c r="A50" s="90" t="s">
        <v>154</v>
      </c>
      <c r="B50" s="90"/>
      <c r="C50" s="80">
        <v>53646.3</v>
      </c>
      <c r="D50" s="80">
        <v>54182.2</v>
      </c>
      <c r="E50" s="69">
        <f>D50/C50*100</f>
        <v>100.99895053340117</v>
      </c>
      <c r="F50" s="90"/>
      <c r="G50" s="90"/>
      <c r="H50" s="148"/>
      <c r="I50" s="90"/>
    </row>
    <row r="51" spans="1:9" ht="61.5" customHeight="1">
      <c r="A51" s="90"/>
      <c r="B51" s="90"/>
      <c r="C51" s="102" t="s">
        <v>155</v>
      </c>
      <c r="D51" s="103"/>
      <c r="E51" s="104"/>
      <c r="F51" s="90"/>
      <c r="G51" s="90"/>
      <c r="H51" s="148"/>
      <c r="I51" s="90"/>
    </row>
    <row r="52" spans="1:9" ht="21.75" customHeight="1">
      <c r="A52" s="95"/>
      <c r="B52" s="95"/>
      <c r="C52" s="78">
        <v>156</v>
      </c>
      <c r="D52" s="78">
        <v>96</v>
      </c>
      <c r="E52" s="164">
        <f>D52/C52*100</f>
        <v>61.53846153846154</v>
      </c>
      <c r="F52" s="95"/>
      <c r="G52" s="95"/>
      <c r="H52" s="131"/>
      <c r="I52" s="95"/>
    </row>
    <row r="53" spans="1:9" ht="23.25" customHeight="1">
      <c r="A53" s="89" t="s">
        <v>156</v>
      </c>
      <c r="B53" s="89" t="s">
        <v>142</v>
      </c>
      <c r="C53" s="114" t="s">
        <v>139</v>
      </c>
      <c r="D53" s="115"/>
      <c r="E53" s="116"/>
      <c r="F53" s="89" t="s">
        <v>237</v>
      </c>
      <c r="G53" s="89" t="s">
        <v>238</v>
      </c>
      <c r="H53" s="130">
        <v>100</v>
      </c>
      <c r="I53" s="89" t="s">
        <v>30</v>
      </c>
    </row>
    <row r="54" spans="1:9" ht="20.25" customHeight="1">
      <c r="A54" s="90"/>
      <c r="B54" s="90"/>
      <c r="C54" s="80">
        <v>53646.3</v>
      </c>
      <c r="D54" s="80">
        <v>54182.2</v>
      </c>
      <c r="E54" s="69">
        <f>D54/C54*100</f>
        <v>100.99895053340117</v>
      </c>
      <c r="F54" s="90"/>
      <c r="G54" s="90"/>
      <c r="H54" s="148"/>
      <c r="I54" s="90"/>
    </row>
    <row r="55" spans="1:9" ht="39" customHeight="1">
      <c r="A55" s="90"/>
      <c r="B55" s="90"/>
      <c r="C55" s="102" t="s">
        <v>140</v>
      </c>
      <c r="D55" s="103"/>
      <c r="E55" s="104"/>
      <c r="F55" s="90"/>
      <c r="G55" s="90"/>
      <c r="H55" s="148"/>
      <c r="I55" s="90"/>
    </row>
    <row r="56" spans="1:9" ht="31.5" customHeight="1">
      <c r="A56" s="95"/>
      <c r="B56" s="95"/>
      <c r="C56" s="69">
        <v>263.89999999999998</v>
      </c>
      <c r="D56" s="69">
        <v>210.6</v>
      </c>
      <c r="E56" s="164">
        <f>D56/C56*100</f>
        <v>79.802955665024626</v>
      </c>
      <c r="F56" s="95"/>
      <c r="G56" s="95"/>
      <c r="H56" s="131"/>
      <c r="I56" s="95"/>
    </row>
    <row r="57" spans="1:9" ht="20.25" customHeight="1">
      <c r="A57" s="96" t="s">
        <v>59</v>
      </c>
      <c r="B57" s="97"/>
      <c r="C57" s="97"/>
      <c r="D57" s="97"/>
      <c r="E57" s="97"/>
      <c r="F57" s="97"/>
      <c r="G57" s="97"/>
      <c r="H57" s="97"/>
      <c r="I57" s="98"/>
    </row>
    <row r="58" spans="1:9" ht="64.5" customHeight="1">
      <c r="A58" s="143" t="s">
        <v>61</v>
      </c>
      <c r="B58" s="111" t="s">
        <v>107</v>
      </c>
      <c r="C58" s="102" t="s">
        <v>179</v>
      </c>
      <c r="D58" s="103"/>
      <c r="E58" s="104"/>
      <c r="F58" s="118" t="s">
        <v>30</v>
      </c>
      <c r="G58" s="119"/>
      <c r="H58" s="120"/>
      <c r="I58" s="99"/>
    </row>
    <row r="59" spans="1:9">
      <c r="A59" s="144"/>
      <c r="B59" s="112"/>
      <c r="C59" s="80">
        <v>12.6</v>
      </c>
      <c r="D59" s="80">
        <v>12.6</v>
      </c>
      <c r="E59" s="165">
        <f>D59/C59</f>
        <v>1</v>
      </c>
      <c r="F59" s="121"/>
      <c r="G59" s="122"/>
      <c r="H59" s="123"/>
      <c r="I59" s="101"/>
    </row>
    <row r="60" spans="1:9" ht="54" customHeight="1">
      <c r="A60" s="144"/>
      <c r="B60" s="112"/>
      <c r="C60" s="124" t="s">
        <v>180</v>
      </c>
      <c r="D60" s="125"/>
      <c r="E60" s="126"/>
      <c r="F60" s="118" t="s">
        <v>30</v>
      </c>
      <c r="G60" s="119"/>
      <c r="H60" s="120"/>
      <c r="I60" s="99"/>
    </row>
    <row r="61" spans="1:9">
      <c r="A61" s="144"/>
      <c r="B61" s="112"/>
      <c r="C61" s="80">
        <v>65</v>
      </c>
      <c r="D61" s="80">
        <v>65</v>
      </c>
      <c r="E61" s="165">
        <f>D61/C61</f>
        <v>1</v>
      </c>
      <c r="F61" s="121"/>
      <c r="G61" s="122"/>
      <c r="H61" s="123"/>
      <c r="I61" s="101"/>
    </row>
    <row r="62" spans="1:9" ht="52.5" customHeight="1">
      <c r="A62" s="144"/>
      <c r="B62" s="112"/>
      <c r="C62" s="127" t="s">
        <v>181</v>
      </c>
      <c r="D62" s="128"/>
      <c r="E62" s="129"/>
      <c r="F62" s="118" t="s">
        <v>30</v>
      </c>
      <c r="G62" s="119"/>
      <c r="H62" s="120"/>
      <c r="I62" s="99"/>
    </row>
    <row r="63" spans="1:9">
      <c r="A63" s="144"/>
      <c r="B63" s="112"/>
      <c r="C63" s="80">
        <v>91.7</v>
      </c>
      <c r="D63" s="80">
        <v>91.7</v>
      </c>
      <c r="E63" s="165">
        <f>D63/C63</f>
        <v>1</v>
      </c>
      <c r="F63" s="121"/>
      <c r="G63" s="122"/>
      <c r="H63" s="123"/>
      <c r="I63" s="101"/>
    </row>
    <row r="64" spans="1:9" ht="38.25" customHeight="1">
      <c r="A64" s="144"/>
      <c r="B64" s="112"/>
      <c r="C64" s="127" t="s">
        <v>182</v>
      </c>
      <c r="D64" s="128"/>
      <c r="E64" s="129"/>
      <c r="F64" s="118" t="s">
        <v>30</v>
      </c>
      <c r="G64" s="119"/>
      <c r="H64" s="120"/>
      <c r="I64" s="99"/>
    </row>
    <row r="65" spans="1:9">
      <c r="A65" s="144"/>
      <c r="B65" s="112"/>
      <c r="C65" s="80">
        <v>0.14000000000000001</v>
      </c>
      <c r="D65" s="80">
        <v>0.14000000000000001</v>
      </c>
      <c r="E65" s="165">
        <f>D65/C65</f>
        <v>1</v>
      </c>
      <c r="F65" s="121"/>
      <c r="G65" s="122"/>
      <c r="H65" s="123"/>
      <c r="I65" s="101"/>
    </row>
    <row r="66" spans="1:9" ht="51" customHeight="1">
      <c r="A66" s="144"/>
      <c r="B66" s="112"/>
      <c r="C66" s="102" t="s">
        <v>183</v>
      </c>
      <c r="D66" s="103"/>
      <c r="E66" s="104"/>
      <c r="F66" s="118" t="s">
        <v>30</v>
      </c>
      <c r="G66" s="119"/>
      <c r="H66" s="120"/>
      <c r="I66" s="99"/>
    </row>
    <row r="67" spans="1:9">
      <c r="A67" s="144"/>
      <c r="B67" s="112"/>
      <c r="C67" s="80">
        <v>4.5</v>
      </c>
      <c r="D67" s="80">
        <v>4.5</v>
      </c>
      <c r="E67" s="165">
        <f>D67/C67</f>
        <v>1</v>
      </c>
      <c r="F67" s="121"/>
      <c r="G67" s="122"/>
      <c r="H67" s="123"/>
      <c r="I67" s="101"/>
    </row>
    <row r="68" spans="1:9" ht="78.75" customHeight="1">
      <c r="A68" s="144"/>
      <c r="B68" s="112"/>
      <c r="C68" s="102" t="s">
        <v>184</v>
      </c>
      <c r="D68" s="103"/>
      <c r="E68" s="104"/>
      <c r="F68" s="118" t="s">
        <v>30</v>
      </c>
      <c r="G68" s="119"/>
      <c r="H68" s="120"/>
      <c r="I68" s="92" t="s">
        <v>62</v>
      </c>
    </row>
    <row r="69" spans="1:9">
      <c r="A69" s="144"/>
      <c r="B69" s="112"/>
      <c r="C69" s="80">
        <v>2.9</v>
      </c>
      <c r="D69" s="80">
        <v>2.9</v>
      </c>
      <c r="E69" s="165">
        <f>D69/C69</f>
        <v>1</v>
      </c>
      <c r="F69" s="121"/>
      <c r="G69" s="122"/>
      <c r="H69" s="123"/>
      <c r="I69" s="94"/>
    </row>
    <row r="70" spans="1:9" ht="103.5" customHeight="1">
      <c r="A70" s="144"/>
      <c r="B70" s="112"/>
      <c r="C70" s="102" t="s">
        <v>185</v>
      </c>
      <c r="D70" s="103"/>
      <c r="E70" s="104"/>
      <c r="F70" s="118" t="s">
        <v>30</v>
      </c>
      <c r="G70" s="119"/>
      <c r="H70" s="120"/>
      <c r="I70" s="92" t="s">
        <v>63</v>
      </c>
    </row>
    <row r="71" spans="1:9">
      <c r="A71" s="144"/>
      <c r="B71" s="112"/>
      <c r="C71" s="80">
        <v>1.6</v>
      </c>
      <c r="D71" s="80">
        <v>1.6</v>
      </c>
      <c r="E71" s="165">
        <f>D71/C71</f>
        <v>1</v>
      </c>
      <c r="F71" s="121"/>
      <c r="G71" s="122"/>
      <c r="H71" s="123"/>
      <c r="I71" s="94"/>
    </row>
    <row r="72" spans="1:9" ht="102" customHeight="1">
      <c r="A72" s="144"/>
      <c r="B72" s="112"/>
      <c r="C72" s="102" t="s">
        <v>186</v>
      </c>
      <c r="D72" s="103"/>
      <c r="E72" s="104"/>
      <c r="F72" s="118" t="s">
        <v>30</v>
      </c>
      <c r="G72" s="119"/>
      <c r="H72" s="120"/>
      <c r="I72" s="99"/>
    </row>
    <row r="73" spans="1:9">
      <c r="A73" s="144"/>
      <c r="B73" s="112"/>
      <c r="C73" s="80">
        <v>398.3</v>
      </c>
      <c r="D73" s="80">
        <v>398.9</v>
      </c>
      <c r="E73" s="165">
        <f>D73/C73</f>
        <v>1.0015064022093898</v>
      </c>
      <c r="F73" s="121"/>
      <c r="G73" s="122"/>
      <c r="H73" s="123"/>
      <c r="I73" s="101"/>
    </row>
    <row r="74" spans="1:9" ht="69" customHeight="1">
      <c r="A74" s="144"/>
      <c r="B74" s="112"/>
      <c r="C74" s="102" t="s">
        <v>187</v>
      </c>
      <c r="D74" s="103"/>
      <c r="E74" s="104"/>
      <c r="F74" s="118" t="s">
        <v>30</v>
      </c>
      <c r="G74" s="119"/>
      <c r="H74" s="120"/>
      <c r="I74" s="99"/>
    </row>
    <row r="75" spans="1:9" ht="20.25" customHeight="1">
      <c r="A75" s="144"/>
      <c r="B75" s="112"/>
      <c r="C75" s="80">
        <v>42.24</v>
      </c>
      <c r="D75" s="80">
        <v>42.24</v>
      </c>
      <c r="E75" s="165">
        <f>D75/C75</f>
        <v>1</v>
      </c>
      <c r="F75" s="121"/>
      <c r="G75" s="122"/>
      <c r="H75" s="123"/>
      <c r="I75" s="101"/>
    </row>
    <row r="76" spans="1:9" ht="51.75" customHeight="1">
      <c r="A76" s="145"/>
      <c r="B76" s="112"/>
      <c r="C76" s="80"/>
      <c r="D76" s="80"/>
      <c r="E76" s="80"/>
      <c r="F76" s="83" t="s">
        <v>197</v>
      </c>
      <c r="G76" s="83" t="s">
        <v>197</v>
      </c>
      <c r="H76" s="79">
        <v>100</v>
      </c>
      <c r="I76" s="82"/>
    </row>
    <row r="77" spans="1:9" ht="114" customHeight="1">
      <c r="A77" s="81" t="s">
        <v>198</v>
      </c>
      <c r="B77" s="112"/>
      <c r="C77" s="80" t="s">
        <v>30</v>
      </c>
      <c r="D77" s="80" t="s">
        <v>30</v>
      </c>
      <c r="E77" s="80" t="s">
        <v>30</v>
      </c>
      <c r="F77" s="83" t="s">
        <v>64</v>
      </c>
      <c r="G77" s="83" t="s">
        <v>64</v>
      </c>
      <c r="H77" s="79">
        <v>100</v>
      </c>
      <c r="I77" s="77"/>
    </row>
    <row r="78" spans="1:9" ht="114" customHeight="1">
      <c r="A78" s="81" t="s">
        <v>199</v>
      </c>
      <c r="B78" s="112"/>
      <c r="C78" s="80" t="s">
        <v>30</v>
      </c>
      <c r="D78" s="80" t="s">
        <v>30</v>
      </c>
      <c r="E78" s="80" t="s">
        <v>30</v>
      </c>
      <c r="F78" s="83" t="s">
        <v>200</v>
      </c>
      <c r="G78" s="83" t="s">
        <v>200</v>
      </c>
      <c r="H78" s="79">
        <v>100</v>
      </c>
      <c r="I78" s="77" t="s">
        <v>201</v>
      </c>
    </row>
    <row r="79" spans="1:9" ht="128.25" customHeight="1">
      <c r="A79" s="81" t="s">
        <v>65</v>
      </c>
      <c r="B79" s="112"/>
      <c r="C79" s="80" t="s">
        <v>30</v>
      </c>
      <c r="D79" s="80" t="s">
        <v>30</v>
      </c>
      <c r="E79" s="80" t="s">
        <v>30</v>
      </c>
      <c r="F79" s="83" t="s">
        <v>66</v>
      </c>
      <c r="G79" s="83" t="s">
        <v>66</v>
      </c>
      <c r="H79" s="79">
        <v>100</v>
      </c>
      <c r="I79" s="77" t="s">
        <v>134</v>
      </c>
    </row>
    <row r="80" spans="1:9" ht="132" customHeight="1">
      <c r="A80" s="68" t="s">
        <v>68</v>
      </c>
      <c r="B80" s="112"/>
      <c r="C80" s="80" t="s">
        <v>30</v>
      </c>
      <c r="D80" s="80" t="s">
        <v>30</v>
      </c>
      <c r="E80" s="80" t="s">
        <v>30</v>
      </c>
      <c r="F80" s="83" t="s">
        <v>70</v>
      </c>
      <c r="G80" s="83" t="s">
        <v>69</v>
      </c>
      <c r="H80" s="79">
        <v>100</v>
      </c>
      <c r="I80" s="77" t="s">
        <v>67</v>
      </c>
    </row>
    <row r="81" spans="1:9" ht="104.25" customHeight="1">
      <c r="A81" s="68" t="s">
        <v>71</v>
      </c>
      <c r="B81" s="112"/>
      <c r="C81" s="80" t="s">
        <v>30</v>
      </c>
      <c r="D81" s="80" t="s">
        <v>30</v>
      </c>
      <c r="E81" s="80" t="s">
        <v>30</v>
      </c>
      <c r="F81" s="83" t="s">
        <v>72</v>
      </c>
      <c r="G81" s="83" t="s">
        <v>72</v>
      </c>
      <c r="H81" s="79">
        <v>100</v>
      </c>
      <c r="I81" s="67"/>
    </row>
    <row r="82" spans="1:9" ht="69.75" customHeight="1">
      <c r="A82" s="149" t="s">
        <v>136</v>
      </c>
      <c r="B82" s="112"/>
      <c r="C82" s="102" t="s">
        <v>179</v>
      </c>
      <c r="D82" s="103"/>
      <c r="E82" s="104"/>
      <c r="F82" s="118" t="s">
        <v>30</v>
      </c>
      <c r="G82" s="119"/>
      <c r="H82" s="120"/>
      <c r="I82" s="146"/>
    </row>
    <row r="83" spans="1:9">
      <c r="A83" s="150"/>
      <c r="B83" s="112"/>
      <c r="C83" s="80">
        <v>12.6</v>
      </c>
      <c r="D83" s="80">
        <v>12.6</v>
      </c>
      <c r="E83" s="165">
        <f>D83/C83</f>
        <v>1</v>
      </c>
      <c r="F83" s="121"/>
      <c r="G83" s="122"/>
      <c r="H83" s="123"/>
      <c r="I83" s="147"/>
    </row>
    <row r="84" spans="1:9" ht="52.5" customHeight="1">
      <c r="A84" s="150"/>
      <c r="B84" s="112"/>
      <c r="C84" s="102" t="s">
        <v>181</v>
      </c>
      <c r="D84" s="103"/>
      <c r="E84" s="104"/>
      <c r="F84" s="118" t="s">
        <v>30</v>
      </c>
      <c r="G84" s="119"/>
      <c r="H84" s="120"/>
      <c r="I84" s="146"/>
    </row>
    <row r="85" spans="1:9">
      <c r="A85" s="150"/>
      <c r="B85" s="112"/>
      <c r="C85" s="80">
        <v>91.7</v>
      </c>
      <c r="D85" s="80">
        <v>91.7</v>
      </c>
      <c r="E85" s="165">
        <f>D85/C85</f>
        <v>1</v>
      </c>
      <c r="F85" s="121"/>
      <c r="G85" s="122"/>
      <c r="H85" s="123"/>
      <c r="I85" s="147"/>
    </row>
    <row r="86" spans="1:9" ht="68.25" customHeight="1">
      <c r="A86" s="150"/>
      <c r="B86" s="112"/>
      <c r="C86" s="102" t="s">
        <v>188</v>
      </c>
      <c r="D86" s="103"/>
      <c r="E86" s="104"/>
      <c r="F86" s="118" t="s">
        <v>30</v>
      </c>
      <c r="G86" s="119"/>
      <c r="H86" s="120"/>
      <c r="I86" s="152"/>
    </row>
    <row r="87" spans="1:9">
      <c r="A87" s="151"/>
      <c r="B87" s="112"/>
      <c r="C87" s="80">
        <v>4</v>
      </c>
      <c r="D87" s="80">
        <v>0</v>
      </c>
      <c r="E87" s="80">
        <v>0</v>
      </c>
      <c r="F87" s="121"/>
      <c r="G87" s="122"/>
      <c r="H87" s="123"/>
      <c r="I87" s="152"/>
    </row>
    <row r="88" spans="1:9" ht="76.5">
      <c r="A88" s="68" t="s">
        <v>76</v>
      </c>
      <c r="B88" s="113"/>
      <c r="C88" s="80" t="s">
        <v>30</v>
      </c>
      <c r="D88" s="80" t="s">
        <v>30</v>
      </c>
      <c r="E88" s="80" t="s">
        <v>30</v>
      </c>
      <c r="F88" s="83" t="s">
        <v>73</v>
      </c>
      <c r="G88" s="83" t="s">
        <v>75</v>
      </c>
      <c r="H88" s="79">
        <v>0</v>
      </c>
      <c r="I88" s="83" t="s">
        <v>74</v>
      </c>
    </row>
    <row r="89" spans="1:9" ht="65.25" customHeight="1">
      <c r="A89" s="105" t="s">
        <v>77</v>
      </c>
      <c r="B89" s="105" t="s">
        <v>109</v>
      </c>
      <c r="C89" s="102" t="s">
        <v>179</v>
      </c>
      <c r="D89" s="103"/>
      <c r="E89" s="104"/>
      <c r="F89" s="118" t="s">
        <v>30</v>
      </c>
      <c r="G89" s="119"/>
      <c r="H89" s="120"/>
      <c r="I89" s="109"/>
    </row>
    <row r="90" spans="1:9">
      <c r="A90" s="108"/>
      <c r="B90" s="108"/>
      <c r="C90" s="80">
        <v>12.6</v>
      </c>
      <c r="D90" s="80">
        <v>12.6</v>
      </c>
      <c r="E90" s="165">
        <f>D90/C90</f>
        <v>1</v>
      </c>
      <c r="F90" s="121"/>
      <c r="G90" s="122"/>
      <c r="H90" s="123"/>
      <c r="I90" s="109"/>
    </row>
    <row r="91" spans="1:9" ht="54.75" customHeight="1">
      <c r="A91" s="108"/>
      <c r="B91" s="108"/>
      <c r="C91" s="102" t="s">
        <v>183</v>
      </c>
      <c r="D91" s="103"/>
      <c r="E91" s="104"/>
      <c r="F91" s="118" t="s">
        <v>30</v>
      </c>
      <c r="G91" s="119"/>
      <c r="H91" s="120"/>
      <c r="I91" s="109"/>
    </row>
    <row r="92" spans="1:9">
      <c r="A92" s="108"/>
      <c r="B92" s="108"/>
      <c r="C92" s="80">
        <v>4.5</v>
      </c>
      <c r="D92" s="80">
        <v>4.5</v>
      </c>
      <c r="E92" s="165">
        <f>D92/C92</f>
        <v>1</v>
      </c>
      <c r="F92" s="121"/>
      <c r="G92" s="122"/>
      <c r="H92" s="123"/>
      <c r="I92" s="109"/>
    </row>
    <row r="93" spans="1:9" ht="66.75" customHeight="1">
      <c r="A93" s="108"/>
      <c r="B93" s="108"/>
      <c r="C93" s="102" t="s">
        <v>184</v>
      </c>
      <c r="D93" s="103"/>
      <c r="E93" s="104"/>
      <c r="F93" s="118" t="s">
        <v>30</v>
      </c>
      <c r="G93" s="119"/>
      <c r="H93" s="120"/>
      <c r="I93" s="92"/>
    </row>
    <row r="94" spans="1:9">
      <c r="A94" s="108"/>
      <c r="B94" s="108"/>
      <c r="C94" s="80">
        <v>2.9</v>
      </c>
      <c r="D94" s="80">
        <v>2.9</v>
      </c>
      <c r="E94" s="165">
        <f>D94/C94</f>
        <v>1</v>
      </c>
      <c r="F94" s="121"/>
      <c r="G94" s="122"/>
      <c r="H94" s="123"/>
      <c r="I94" s="94"/>
    </row>
    <row r="95" spans="1:9" ht="105.75" customHeight="1">
      <c r="A95" s="108"/>
      <c r="B95" s="108"/>
      <c r="C95" s="102" t="s">
        <v>185</v>
      </c>
      <c r="D95" s="103"/>
      <c r="E95" s="104"/>
      <c r="F95" s="118" t="s">
        <v>30</v>
      </c>
      <c r="G95" s="119"/>
      <c r="H95" s="120"/>
      <c r="I95" s="89"/>
    </row>
    <row r="96" spans="1:9">
      <c r="A96" s="108"/>
      <c r="B96" s="108"/>
      <c r="C96" s="80">
        <v>1.6</v>
      </c>
      <c r="D96" s="80">
        <v>1.6</v>
      </c>
      <c r="E96" s="165">
        <f>D96/C96</f>
        <v>1</v>
      </c>
      <c r="F96" s="121"/>
      <c r="G96" s="122"/>
      <c r="H96" s="123"/>
      <c r="I96" s="95"/>
    </row>
    <row r="97" spans="1:9" ht="41.25" customHeight="1">
      <c r="A97" s="108"/>
      <c r="B97" s="108"/>
      <c r="C97" s="102" t="s">
        <v>189</v>
      </c>
      <c r="D97" s="103"/>
      <c r="E97" s="104"/>
      <c r="F97" s="118" t="s">
        <v>30</v>
      </c>
      <c r="G97" s="119"/>
      <c r="H97" s="120"/>
      <c r="I97" s="92" t="s">
        <v>78</v>
      </c>
    </row>
    <row r="98" spans="1:9">
      <c r="A98" s="106"/>
      <c r="B98" s="108"/>
      <c r="C98" s="80">
        <v>50.28</v>
      </c>
      <c r="D98" s="80">
        <v>50.28</v>
      </c>
      <c r="E98" s="165">
        <f>D98/C98</f>
        <v>1</v>
      </c>
      <c r="F98" s="121"/>
      <c r="G98" s="122"/>
      <c r="H98" s="123"/>
      <c r="I98" s="94"/>
    </row>
    <row r="99" spans="1:9" ht="89.25">
      <c r="A99" s="71" t="s">
        <v>79</v>
      </c>
      <c r="B99" s="108"/>
      <c r="C99" s="80" t="s">
        <v>30</v>
      </c>
      <c r="D99" s="80" t="s">
        <v>30</v>
      </c>
      <c r="E99" s="80" t="s">
        <v>30</v>
      </c>
      <c r="F99" s="166" t="s">
        <v>80</v>
      </c>
      <c r="G99" s="166" t="s">
        <v>80</v>
      </c>
      <c r="H99" s="79">
        <v>100</v>
      </c>
      <c r="I99" s="83"/>
    </row>
    <row r="100" spans="1:9" ht="191.25">
      <c r="A100" s="71" t="s">
        <v>81</v>
      </c>
      <c r="B100" s="108"/>
      <c r="C100" s="80" t="s">
        <v>30</v>
      </c>
      <c r="D100" s="80" t="s">
        <v>30</v>
      </c>
      <c r="E100" s="80" t="s">
        <v>30</v>
      </c>
      <c r="F100" s="68" t="s">
        <v>82</v>
      </c>
      <c r="G100" s="68" t="s">
        <v>82</v>
      </c>
      <c r="H100" s="79">
        <v>100</v>
      </c>
      <c r="I100" s="83"/>
    </row>
    <row r="101" spans="1:9" ht="105.75" customHeight="1">
      <c r="A101" s="71" t="s">
        <v>83</v>
      </c>
      <c r="B101" s="106"/>
      <c r="C101" s="80" t="s">
        <v>30</v>
      </c>
      <c r="D101" s="80" t="s">
        <v>30</v>
      </c>
      <c r="E101" s="80" t="s">
        <v>30</v>
      </c>
      <c r="F101" s="71" t="s">
        <v>84</v>
      </c>
      <c r="G101" s="83" t="s">
        <v>75</v>
      </c>
      <c r="H101" s="79">
        <v>0</v>
      </c>
      <c r="I101" s="83" t="s">
        <v>85</v>
      </c>
    </row>
    <row r="102" spans="1:9" ht="66" customHeight="1">
      <c r="A102" s="105" t="s">
        <v>86</v>
      </c>
      <c r="B102" s="105" t="s">
        <v>109</v>
      </c>
      <c r="C102" s="102" t="s">
        <v>179</v>
      </c>
      <c r="D102" s="103"/>
      <c r="E102" s="104"/>
      <c r="F102" s="118" t="s">
        <v>30</v>
      </c>
      <c r="G102" s="119"/>
      <c r="H102" s="120"/>
      <c r="I102" s="89"/>
    </row>
    <row r="103" spans="1:9">
      <c r="A103" s="108"/>
      <c r="B103" s="108"/>
      <c r="C103" s="80">
        <v>12.6</v>
      </c>
      <c r="D103" s="80">
        <v>12.6</v>
      </c>
      <c r="E103" s="165">
        <f>D103/C103</f>
        <v>1</v>
      </c>
      <c r="F103" s="121"/>
      <c r="G103" s="122"/>
      <c r="H103" s="123"/>
      <c r="I103" s="95"/>
    </row>
    <row r="104" spans="1:9" ht="102" customHeight="1">
      <c r="A104" s="108"/>
      <c r="B104" s="108"/>
      <c r="C104" s="167" t="s">
        <v>190</v>
      </c>
      <c r="D104" s="168"/>
      <c r="E104" s="169"/>
      <c r="F104" s="118" t="s">
        <v>30</v>
      </c>
      <c r="G104" s="119"/>
      <c r="H104" s="120"/>
      <c r="I104" s="99"/>
    </row>
    <row r="105" spans="1:9">
      <c r="A105" s="108"/>
      <c r="B105" s="108"/>
      <c r="C105" s="80">
        <v>398.3</v>
      </c>
      <c r="D105" s="80">
        <v>398.9</v>
      </c>
      <c r="E105" s="165">
        <f>D105/C105</f>
        <v>1.0015064022093898</v>
      </c>
      <c r="F105" s="121"/>
      <c r="G105" s="122"/>
      <c r="H105" s="123"/>
      <c r="I105" s="101"/>
    </row>
    <row r="106" spans="1:9" ht="25.5" customHeight="1">
      <c r="A106" s="108"/>
      <c r="B106" s="108"/>
      <c r="C106" s="102" t="s">
        <v>191</v>
      </c>
      <c r="D106" s="103"/>
      <c r="E106" s="104"/>
      <c r="F106" s="118" t="s">
        <v>30</v>
      </c>
      <c r="G106" s="119"/>
      <c r="H106" s="120"/>
      <c r="I106" s="99"/>
    </row>
    <row r="107" spans="1:9">
      <c r="A107" s="106"/>
      <c r="B107" s="108"/>
      <c r="C107" s="80">
        <v>88.4</v>
      </c>
      <c r="D107" s="80">
        <v>88.4</v>
      </c>
      <c r="E107" s="165">
        <f>D107/C107</f>
        <v>1</v>
      </c>
      <c r="F107" s="121"/>
      <c r="G107" s="122"/>
      <c r="H107" s="123"/>
      <c r="I107" s="101"/>
    </row>
    <row r="108" spans="1:9" ht="147.75" customHeight="1">
      <c r="A108" s="81" t="s">
        <v>88</v>
      </c>
      <c r="B108" s="108"/>
      <c r="C108" s="80" t="s">
        <v>30</v>
      </c>
      <c r="D108" s="80" t="s">
        <v>30</v>
      </c>
      <c r="E108" s="80" t="s">
        <v>30</v>
      </c>
      <c r="F108" s="83" t="s">
        <v>89</v>
      </c>
      <c r="G108" s="83" t="s">
        <v>89</v>
      </c>
      <c r="H108" s="79">
        <v>100</v>
      </c>
      <c r="I108" s="84"/>
    </row>
    <row r="109" spans="1:9" ht="168" customHeight="1">
      <c r="A109" s="81" t="s">
        <v>90</v>
      </c>
      <c r="B109" s="108"/>
      <c r="C109" s="80" t="s">
        <v>30</v>
      </c>
      <c r="D109" s="80" t="s">
        <v>30</v>
      </c>
      <c r="E109" s="80" t="s">
        <v>30</v>
      </c>
      <c r="F109" s="83" t="s">
        <v>91</v>
      </c>
      <c r="G109" s="83" t="s">
        <v>91</v>
      </c>
      <c r="H109" s="74">
        <v>100</v>
      </c>
      <c r="I109" s="83" t="s">
        <v>99</v>
      </c>
    </row>
    <row r="110" spans="1:9" ht="178.5">
      <c r="A110" s="81" t="s">
        <v>92</v>
      </c>
      <c r="B110" s="108"/>
      <c r="C110" s="80" t="s">
        <v>30</v>
      </c>
      <c r="D110" s="80" t="s">
        <v>30</v>
      </c>
      <c r="E110" s="80" t="s">
        <v>30</v>
      </c>
      <c r="F110" s="83" t="s">
        <v>93</v>
      </c>
      <c r="G110" s="83" t="s">
        <v>93</v>
      </c>
      <c r="H110" s="79">
        <v>100</v>
      </c>
      <c r="I110" s="84"/>
    </row>
    <row r="111" spans="1:9" ht="229.5">
      <c r="A111" s="81" t="s">
        <v>94</v>
      </c>
      <c r="B111" s="108"/>
      <c r="C111" s="80" t="s">
        <v>30</v>
      </c>
      <c r="D111" s="80" t="s">
        <v>30</v>
      </c>
      <c r="E111" s="80" t="s">
        <v>30</v>
      </c>
      <c r="F111" s="83" t="s">
        <v>95</v>
      </c>
      <c r="G111" s="83" t="s">
        <v>95</v>
      </c>
      <c r="H111" s="79">
        <v>100</v>
      </c>
      <c r="I111" s="84"/>
    </row>
    <row r="112" spans="1:9" ht="114.75">
      <c r="A112" s="81" t="s">
        <v>96</v>
      </c>
      <c r="B112" s="108"/>
      <c r="C112" s="80" t="s">
        <v>30</v>
      </c>
      <c r="D112" s="80" t="s">
        <v>30</v>
      </c>
      <c r="E112" s="80" t="s">
        <v>30</v>
      </c>
      <c r="F112" s="83" t="s">
        <v>97</v>
      </c>
      <c r="G112" s="83" t="s">
        <v>97</v>
      </c>
      <c r="H112" s="79">
        <v>100</v>
      </c>
      <c r="I112" s="84"/>
    </row>
    <row r="113" spans="1:9" ht="63.75">
      <c r="A113" s="81" t="s">
        <v>98</v>
      </c>
      <c r="B113" s="108"/>
      <c r="C113" s="80" t="s">
        <v>30</v>
      </c>
      <c r="D113" s="80" t="s">
        <v>30</v>
      </c>
      <c r="E113" s="80" t="s">
        <v>30</v>
      </c>
      <c r="F113" s="83" t="s">
        <v>100</v>
      </c>
      <c r="G113" s="83" t="s">
        <v>100</v>
      </c>
      <c r="H113" s="79">
        <v>100</v>
      </c>
      <c r="I113" s="84"/>
    </row>
    <row r="114" spans="1:9" ht="170.25" customHeight="1">
      <c r="A114" s="81" t="s">
        <v>101</v>
      </c>
      <c r="B114" s="108"/>
      <c r="C114" s="80" t="s">
        <v>30</v>
      </c>
      <c r="D114" s="80" t="s">
        <v>30</v>
      </c>
      <c r="E114" s="80" t="s">
        <v>30</v>
      </c>
      <c r="F114" s="83" t="s">
        <v>102</v>
      </c>
      <c r="G114" s="83" t="s">
        <v>102</v>
      </c>
      <c r="H114" s="79">
        <v>100</v>
      </c>
      <c r="I114" s="84"/>
    </row>
    <row r="115" spans="1:9" ht="204.75" customHeight="1">
      <c r="A115" s="81" t="s">
        <v>103</v>
      </c>
      <c r="B115" s="108"/>
      <c r="C115" s="80" t="s">
        <v>30</v>
      </c>
      <c r="D115" s="80" t="s">
        <v>30</v>
      </c>
      <c r="E115" s="80" t="s">
        <v>30</v>
      </c>
      <c r="F115" s="83" t="s">
        <v>104</v>
      </c>
      <c r="G115" s="83" t="s">
        <v>104</v>
      </c>
      <c r="H115" s="79">
        <v>100</v>
      </c>
      <c r="I115" s="84"/>
    </row>
    <row r="116" spans="1:9" ht="179.25" customHeight="1">
      <c r="A116" s="81" t="s">
        <v>105</v>
      </c>
      <c r="B116" s="106"/>
      <c r="C116" s="80" t="s">
        <v>30</v>
      </c>
      <c r="D116" s="80" t="s">
        <v>30</v>
      </c>
      <c r="E116" s="80" t="s">
        <v>30</v>
      </c>
      <c r="F116" s="83" t="s">
        <v>106</v>
      </c>
      <c r="G116" s="83" t="s">
        <v>106</v>
      </c>
      <c r="H116" s="79">
        <v>100</v>
      </c>
      <c r="I116" s="84"/>
    </row>
    <row r="117" spans="1:9" ht="65.25" customHeight="1">
      <c r="A117" s="105" t="s">
        <v>202</v>
      </c>
      <c r="B117" s="111" t="s">
        <v>108</v>
      </c>
      <c r="C117" s="102" t="s">
        <v>179</v>
      </c>
      <c r="D117" s="103"/>
      <c r="E117" s="104"/>
      <c r="F117" s="118" t="s">
        <v>30</v>
      </c>
      <c r="G117" s="119"/>
      <c r="H117" s="120"/>
      <c r="I117" s="92"/>
    </row>
    <row r="118" spans="1:9">
      <c r="A118" s="108"/>
      <c r="B118" s="112"/>
      <c r="C118" s="80">
        <v>12.6</v>
      </c>
      <c r="D118" s="80">
        <v>12.6</v>
      </c>
      <c r="E118" s="165">
        <f>D118/C118</f>
        <v>1</v>
      </c>
      <c r="F118" s="121"/>
      <c r="G118" s="122"/>
      <c r="H118" s="123"/>
      <c r="I118" s="93"/>
    </row>
    <row r="119" spans="1:9" ht="55.5" customHeight="1">
      <c r="A119" s="108"/>
      <c r="B119" s="112"/>
      <c r="C119" s="102" t="s">
        <v>183</v>
      </c>
      <c r="D119" s="103"/>
      <c r="E119" s="104"/>
      <c r="F119" s="118" t="s">
        <v>30</v>
      </c>
      <c r="G119" s="119"/>
      <c r="H119" s="120"/>
      <c r="I119" s="93"/>
    </row>
    <row r="120" spans="1:9">
      <c r="A120" s="108"/>
      <c r="B120" s="112"/>
      <c r="C120" s="80">
        <v>4.5</v>
      </c>
      <c r="D120" s="80">
        <v>4.5</v>
      </c>
      <c r="E120" s="165">
        <f>D120/C120</f>
        <v>1</v>
      </c>
      <c r="F120" s="121"/>
      <c r="G120" s="122"/>
      <c r="H120" s="123"/>
      <c r="I120" s="93"/>
    </row>
    <row r="121" spans="1:9" ht="69" customHeight="1">
      <c r="A121" s="108"/>
      <c r="B121" s="112"/>
      <c r="C121" s="102" t="s">
        <v>184</v>
      </c>
      <c r="D121" s="103"/>
      <c r="E121" s="104"/>
      <c r="F121" s="118" t="s">
        <v>30</v>
      </c>
      <c r="G121" s="119"/>
      <c r="H121" s="120"/>
      <c r="I121" s="93"/>
    </row>
    <row r="122" spans="1:9">
      <c r="A122" s="108"/>
      <c r="B122" s="112"/>
      <c r="C122" s="80">
        <v>2.9</v>
      </c>
      <c r="D122" s="80">
        <v>2.9</v>
      </c>
      <c r="E122" s="165">
        <f>D122/C122</f>
        <v>1</v>
      </c>
      <c r="F122" s="121"/>
      <c r="G122" s="122"/>
      <c r="H122" s="123"/>
      <c r="I122" s="93"/>
    </row>
    <row r="123" spans="1:9" ht="108.75" customHeight="1">
      <c r="A123" s="108"/>
      <c r="B123" s="112"/>
      <c r="C123" s="102" t="s">
        <v>185</v>
      </c>
      <c r="D123" s="103"/>
      <c r="E123" s="104"/>
      <c r="F123" s="118" t="s">
        <v>30</v>
      </c>
      <c r="G123" s="119"/>
      <c r="H123" s="120"/>
      <c r="I123" s="93"/>
    </row>
    <row r="124" spans="1:9">
      <c r="A124" s="108"/>
      <c r="B124" s="112"/>
      <c r="C124" s="80">
        <v>1.6</v>
      </c>
      <c r="D124" s="80">
        <v>1.6</v>
      </c>
      <c r="E124" s="165">
        <f>D124/C124</f>
        <v>1</v>
      </c>
      <c r="F124" s="121"/>
      <c r="G124" s="122"/>
      <c r="H124" s="123"/>
      <c r="I124" s="93"/>
    </row>
    <row r="125" spans="1:9" ht="42.75" customHeight="1">
      <c r="A125" s="108"/>
      <c r="B125" s="112"/>
      <c r="C125" s="102" t="s">
        <v>189</v>
      </c>
      <c r="D125" s="103"/>
      <c r="E125" s="104"/>
      <c r="F125" s="118" t="s">
        <v>30</v>
      </c>
      <c r="G125" s="119"/>
      <c r="H125" s="120"/>
      <c r="I125" s="93"/>
    </row>
    <row r="126" spans="1:9">
      <c r="A126" s="108"/>
      <c r="B126" s="112"/>
      <c r="C126" s="80">
        <v>50.28</v>
      </c>
      <c r="D126" s="80">
        <v>50.28</v>
      </c>
      <c r="E126" s="165">
        <f>D126/C126</f>
        <v>1</v>
      </c>
      <c r="F126" s="121"/>
      <c r="G126" s="122"/>
      <c r="H126" s="123"/>
      <c r="I126" s="93"/>
    </row>
    <row r="127" spans="1:9" ht="105" customHeight="1">
      <c r="A127" s="108"/>
      <c r="B127" s="112"/>
      <c r="C127" s="102" t="s">
        <v>190</v>
      </c>
      <c r="D127" s="103"/>
      <c r="E127" s="104"/>
      <c r="F127" s="118" t="s">
        <v>30</v>
      </c>
      <c r="G127" s="119"/>
      <c r="H127" s="120"/>
      <c r="I127" s="93"/>
    </row>
    <row r="128" spans="1:9">
      <c r="A128" s="108"/>
      <c r="B128" s="112"/>
      <c r="C128" s="80">
        <v>398.3</v>
      </c>
      <c r="D128" s="80">
        <v>398.9</v>
      </c>
      <c r="E128" s="165">
        <f>D128/C128</f>
        <v>1.0015064022093898</v>
      </c>
      <c r="F128" s="121"/>
      <c r="G128" s="122"/>
      <c r="H128" s="123"/>
      <c r="I128" s="93"/>
    </row>
    <row r="129" spans="1:9" ht="29.25" customHeight="1">
      <c r="A129" s="108"/>
      <c r="B129" s="112"/>
      <c r="C129" s="102" t="s">
        <v>191</v>
      </c>
      <c r="D129" s="103"/>
      <c r="E129" s="104"/>
      <c r="F129" s="118" t="s">
        <v>30</v>
      </c>
      <c r="G129" s="119"/>
      <c r="H129" s="120"/>
      <c r="I129" s="93"/>
    </row>
    <row r="130" spans="1:9">
      <c r="A130" s="108"/>
      <c r="B130" s="112"/>
      <c r="C130" s="80">
        <v>88.4</v>
      </c>
      <c r="D130" s="80">
        <v>88.4</v>
      </c>
      <c r="E130" s="165">
        <f>D130/C130</f>
        <v>1</v>
      </c>
      <c r="F130" s="121"/>
      <c r="G130" s="122"/>
      <c r="H130" s="123"/>
      <c r="I130" s="93"/>
    </row>
    <row r="131" spans="1:9" ht="72" customHeight="1">
      <c r="A131" s="108"/>
      <c r="B131" s="112"/>
      <c r="C131" s="102" t="s">
        <v>187</v>
      </c>
      <c r="D131" s="103"/>
      <c r="E131" s="104"/>
      <c r="F131" s="118" t="s">
        <v>30</v>
      </c>
      <c r="G131" s="119"/>
      <c r="H131" s="120"/>
      <c r="I131" s="93"/>
    </row>
    <row r="132" spans="1:9">
      <c r="A132" s="108"/>
      <c r="B132" s="112"/>
      <c r="C132" s="80">
        <v>42.24</v>
      </c>
      <c r="D132" s="80">
        <v>42.24</v>
      </c>
      <c r="E132" s="165">
        <f>D132/C132</f>
        <v>1</v>
      </c>
      <c r="F132" s="121"/>
      <c r="G132" s="122"/>
      <c r="H132" s="123"/>
      <c r="I132" s="94"/>
    </row>
    <row r="133" spans="1:9" ht="216.75">
      <c r="A133" s="106"/>
      <c r="B133" s="113"/>
      <c r="C133" s="80" t="s">
        <v>30</v>
      </c>
      <c r="D133" s="80" t="s">
        <v>30</v>
      </c>
      <c r="E133" s="80" t="s">
        <v>30</v>
      </c>
      <c r="F133" s="83" t="s">
        <v>121</v>
      </c>
      <c r="G133" s="83" t="s">
        <v>121</v>
      </c>
      <c r="H133" s="79">
        <v>100</v>
      </c>
      <c r="I133" s="76"/>
    </row>
    <row r="134" spans="1:9" ht="64.5" customHeight="1">
      <c r="A134" s="92" t="s">
        <v>113</v>
      </c>
      <c r="B134" s="105" t="s">
        <v>108</v>
      </c>
      <c r="C134" s="102" t="s">
        <v>179</v>
      </c>
      <c r="D134" s="103"/>
      <c r="E134" s="104"/>
      <c r="F134" s="110" t="s">
        <v>125</v>
      </c>
      <c r="G134" s="110" t="s">
        <v>125</v>
      </c>
      <c r="H134" s="91">
        <v>100</v>
      </c>
      <c r="I134" s="105"/>
    </row>
    <row r="135" spans="1:9" ht="180.75" customHeight="1">
      <c r="A135" s="94"/>
      <c r="B135" s="106"/>
      <c r="C135" s="80">
        <v>12.6</v>
      </c>
      <c r="D135" s="80">
        <v>12.6</v>
      </c>
      <c r="E135" s="165">
        <f>D135/C135</f>
        <v>1</v>
      </c>
      <c r="F135" s="110"/>
      <c r="G135" s="110"/>
      <c r="H135" s="91"/>
      <c r="I135" s="106"/>
    </row>
    <row r="136" spans="1:9" ht="64.5" customHeight="1">
      <c r="A136" s="92" t="s">
        <v>111</v>
      </c>
      <c r="B136" s="105" t="s">
        <v>110</v>
      </c>
      <c r="C136" s="167" t="s">
        <v>192</v>
      </c>
      <c r="D136" s="168"/>
      <c r="E136" s="169"/>
      <c r="F136" s="110" t="s">
        <v>122</v>
      </c>
      <c r="G136" s="110" t="s">
        <v>122</v>
      </c>
      <c r="H136" s="170">
        <v>100</v>
      </c>
      <c r="I136" s="92"/>
    </row>
    <row r="137" spans="1:9" ht="63.75" customHeight="1">
      <c r="A137" s="94"/>
      <c r="B137" s="106"/>
      <c r="C137" s="80">
        <v>17954.900000000001</v>
      </c>
      <c r="D137" s="80">
        <v>17954.900000000001</v>
      </c>
      <c r="E137" s="165">
        <f>D137/C137</f>
        <v>1</v>
      </c>
      <c r="F137" s="110"/>
      <c r="G137" s="110"/>
      <c r="H137" s="171"/>
      <c r="I137" s="94"/>
    </row>
    <row r="138" spans="1:9" ht="105" customHeight="1">
      <c r="A138" s="92" t="s">
        <v>112</v>
      </c>
      <c r="B138" s="105" t="s">
        <v>110</v>
      </c>
      <c r="C138" s="102" t="s">
        <v>87</v>
      </c>
      <c r="D138" s="103"/>
      <c r="E138" s="104"/>
      <c r="F138" s="110" t="s">
        <v>123</v>
      </c>
      <c r="G138" s="110" t="s">
        <v>124</v>
      </c>
      <c r="H138" s="91">
        <v>105</v>
      </c>
      <c r="I138" s="99"/>
    </row>
    <row r="139" spans="1:9" ht="72" customHeight="1">
      <c r="A139" s="94"/>
      <c r="B139" s="106"/>
      <c r="C139" s="80">
        <v>398.3</v>
      </c>
      <c r="D139" s="80">
        <v>398.9</v>
      </c>
      <c r="E139" s="165">
        <f>D139/C139</f>
        <v>1.0015064022093898</v>
      </c>
      <c r="F139" s="110"/>
      <c r="G139" s="110"/>
      <c r="H139" s="91"/>
      <c r="I139" s="101"/>
    </row>
    <row r="140" spans="1:9" ht="72" customHeight="1">
      <c r="A140" s="92" t="s">
        <v>114</v>
      </c>
      <c r="B140" s="105" t="s">
        <v>110</v>
      </c>
      <c r="C140" s="102" t="s">
        <v>183</v>
      </c>
      <c r="D140" s="103"/>
      <c r="E140" s="104"/>
      <c r="F140" s="110" t="s">
        <v>126</v>
      </c>
      <c r="G140" s="110" t="s">
        <v>126</v>
      </c>
      <c r="H140" s="91">
        <v>100</v>
      </c>
      <c r="I140" s="92" t="s">
        <v>133</v>
      </c>
    </row>
    <row r="141" spans="1:9" ht="72" customHeight="1">
      <c r="A141" s="94"/>
      <c r="B141" s="106"/>
      <c r="C141" s="80">
        <v>4.5</v>
      </c>
      <c r="D141" s="80">
        <v>4.5</v>
      </c>
      <c r="E141" s="165">
        <f>D141/C141</f>
        <v>1</v>
      </c>
      <c r="F141" s="110"/>
      <c r="G141" s="110"/>
      <c r="H141" s="91"/>
      <c r="I141" s="94"/>
    </row>
    <row r="142" spans="1:9" ht="72" customHeight="1">
      <c r="A142" s="92" t="s">
        <v>135</v>
      </c>
      <c r="B142" s="105" t="s">
        <v>110</v>
      </c>
      <c r="C142" s="167" t="s">
        <v>193</v>
      </c>
      <c r="D142" s="168"/>
      <c r="E142" s="169"/>
      <c r="F142" s="110" t="s">
        <v>127</v>
      </c>
      <c r="G142" s="110" t="s">
        <v>127</v>
      </c>
      <c r="H142" s="91">
        <v>100</v>
      </c>
      <c r="I142" s="92"/>
    </row>
    <row r="143" spans="1:9" ht="48" customHeight="1">
      <c r="A143" s="94"/>
      <c r="B143" s="106"/>
      <c r="C143" s="80">
        <v>953.7</v>
      </c>
      <c r="D143" s="80">
        <v>953.7</v>
      </c>
      <c r="E143" s="165">
        <f>D143/C143</f>
        <v>1</v>
      </c>
      <c r="F143" s="110"/>
      <c r="G143" s="110"/>
      <c r="H143" s="91"/>
      <c r="I143" s="94"/>
    </row>
    <row r="144" spans="1:9" ht="48" customHeight="1">
      <c r="A144" s="92" t="s">
        <v>115</v>
      </c>
      <c r="B144" s="105" t="s">
        <v>110</v>
      </c>
      <c r="C144" s="167" t="s">
        <v>193</v>
      </c>
      <c r="D144" s="168"/>
      <c r="E144" s="169"/>
      <c r="F144" s="92" t="s">
        <v>128</v>
      </c>
      <c r="G144" s="110" t="s">
        <v>128</v>
      </c>
      <c r="H144" s="91">
        <v>100</v>
      </c>
      <c r="I144" s="92"/>
    </row>
    <row r="145" spans="1:12" ht="106.5" customHeight="1">
      <c r="A145" s="94"/>
      <c r="B145" s="106"/>
      <c r="C145" s="80">
        <v>953.7</v>
      </c>
      <c r="D145" s="80">
        <v>953.7</v>
      </c>
      <c r="E145" s="165">
        <f>D145/C145</f>
        <v>1</v>
      </c>
      <c r="F145" s="94"/>
      <c r="G145" s="110"/>
      <c r="H145" s="91"/>
      <c r="I145" s="94"/>
    </row>
    <row r="146" spans="1:12" ht="48" customHeight="1">
      <c r="A146" s="92" t="s">
        <v>116</v>
      </c>
      <c r="B146" s="105" t="s">
        <v>110</v>
      </c>
      <c r="C146" s="167" t="s">
        <v>194</v>
      </c>
      <c r="D146" s="168"/>
      <c r="E146" s="169"/>
      <c r="F146" s="110" t="s">
        <v>129</v>
      </c>
      <c r="G146" s="110" t="s">
        <v>129</v>
      </c>
      <c r="H146" s="91">
        <v>100</v>
      </c>
      <c r="I146" s="92"/>
    </row>
    <row r="147" spans="1:12" ht="83.25" customHeight="1">
      <c r="A147" s="94"/>
      <c r="B147" s="106"/>
      <c r="C147" s="69">
        <v>754</v>
      </c>
      <c r="D147" s="69">
        <v>754</v>
      </c>
      <c r="E147" s="165">
        <f>D147/C147</f>
        <v>1</v>
      </c>
      <c r="F147" s="110"/>
      <c r="G147" s="110"/>
      <c r="H147" s="91"/>
      <c r="I147" s="94"/>
    </row>
    <row r="148" spans="1:12" ht="107.25" customHeight="1">
      <c r="A148" s="92" t="s">
        <v>117</v>
      </c>
      <c r="B148" s="105" t="s">
        <v>110</v>
      </c>
      <c r="C148" s="102" t="s">
        <v>190</v>
      </c>
      <c r="D148" s="103"/>
      <c r="E148" s="104"/>
      <c r="F148" s="110" t="s">
        <v>177</v>
      </c>
      <c r="G148" s="110" t="s">
        <v>177</v>
      </c>
      <c r="H148" s="91">
        <v>100</v>
      </c>
      <c r="I148" s="99"/>
    </row>
    <row r="149" spans="1:12" ht="111.75" customHeight="1">
      <c r="A149" s="94"/>
      <c r="B149" s="106"/>
      <c r="C149" s="80">
        <v>398.3</v>
      </c>
      <c r="D149" s="80">
        <v>398.9</v>
      </c>
      <c r="E149" s="165">
        <f>D149/C149</f>
        <v>1.0015064022093898</v>
      </c>
      <c r="F149" s="110"/>
      <c r="G149" s="110"/>
      <c r="H149" s="91"/>
      <c r="I149" s="101"/>
    </row>
    <row r="150" spans="1:12" ht="111.75" customHeight="1">
      <c r="A150" s="92" t="s">
        <v>118</v>
      </c>
      <c r="B150" s="105" t="s">
        <v>110</v>
      </c>
      <c r="C150" s="102" t="s">
        <v>190</v>
      </c>
      <c r="D150" s="103"/>
      <c r="E150" s="104"/>
      <c r="F150" s="110" t="s">
        <v>178</v>
      </c>
      <c r="G150" s="110" t="s">
        <v>178</v>
      </c>
      <c r="H150" s="91">
        <v>100</v>
      </c>
      <c r="I150" s="99"/>
    </row>
    <row r="151" spans="1:12" ht="27.75" customHeight="1">
      <c r="A151" s="94"/>
      <c r="B151" s="106"/>
      <c r="C151" s="80">
        <v>398.3</v>
      </c>
      <c r="D151" s="80">
        <v>398.9</v>
      </c>
      <c r="E151" s="165">
        <f>D151/C151</f>
        <v>1.0015064022093898</v>
      </c>
      <c r="F151" s="110"/>
      <c r="G151" s="110"/>
      <c r="H151" s="91"/>
      <c r="I151" s="101"/>
    </row>
    <row r="152" spans="1:12" ht="105" customHeight="1">
      <c r="A152" s="92" t="s">
        <v>203</v>
      </c>
      <c r="B152" s="105" t="s">
        <v>110</v>
      </c>
      <c r="C152" s="102" t="s">
        <v>190</v>
      </c>
      <c r="D152" s="103"/>
      <c r="E152" s="104"/>
      <c r="F152" s="110" t="s">
        <v>178</v>
      </c>
      <c r="G152" s="110" t="s">
        <v>130</v>
      </c>
      <c r="H152" s="91">
        <v>100</v>
      </c>
      <c r="I152" s="99"/>
    </row>
    <row r="153" spans="1:12" ht="20.25" customHeight="1">
      <c r="A153" s="94"/>
      <c r="B153" s="106"/>
      <c r="C153" s="80">
        <v>398.3</v>
      </c>
      <c r="D153" s="80">
        <v>398.9</v>
      </c>
      <c r="E153" s="165">
        <f>D153/C153</f>
        <v>1.0015064022093898</v>
      </c>
      <c r="F153" s="110"/>
      <c r="G153" s="110"/>
      <c r="H153" s="91"/>
      <c r="I153" s="101"/>
    </row>
    <row r="154" spans="1:12" ht="102.75" customHeight="1">
      <c r="A154" s="92" t="s">
        <v>119</v>
      </c>
      <c r="B154" s="105" t="s">
        <v>110</v>
      </c>
      <c r="C154" s="102" t="s">
        <v>190</v>
      </c>
      <c r="D154" s="103"/>
      <c r="E154" s="104"/>
      <c r="F154" s="110" t="s">
        <v>131</v>
      </c>
      <c r="G154" s="110" t="s">
        <v>132</v>
      </c>
      <c r="H154" s="91">
        <v>140</v>
      </c>
      <c r="I154" s="99"/>
      <c r="J154" s="153"/>
    </row>
    <row r="155" spans="1:12" ht="21" customHeight="1">
      <c r="A155" s="94"/>
      <c r="B155" s="106"/>
      <c r="C155" s="80">
        <v>398.3</v>
      </c>
      <c r="D155" s="80">
        <v>398.9</v>
      </c>
      <c r="E155" s="165">
        <f>D155/C155</f>
        <v>1.0015064022093898</v>
      </c>
      <c r="F155" s="110"/>
      <c r="G155" s="110"/>
      <c r="H155" s="91"/>
      <c r="I155" s="101"/>
      <c r="J155" s="153"/>
    </row>
    <row r="156" spans="1:12" ht="39" customHeight="1">
      <c r="A156" s="105" t="s">
        <v>120</v>
      </c>
      <c r="B156" s="105" t="s">
        <v>110</v>
      </c>
      <c r="C156" s="102" t="s">
        <v>189</v>
      </c>
      <c r="D156" s="103"/>
      <c r="E156" s="104"/>
      <c r="F156" s="92" t="s">
        <v>228</v>
      </c>
      <c r="G156" s="92" t="s">
        <v>228</v>
      </c>
      <c r="H156" s="130">
        <v>100</v>
      </c>
      <c r="I156" s="92"/>
    </row>
    <row r="157" spans="1:12" ht="104.25" customHeight="1">
      <c r="A157" s="108"/>
      <c r="B157" s="172"/>
      <c r="C157" s="80">
        <v>50.28</v>
      </c>
      <c r="D157" s="80">
        <v>50.28</v>
      </c>
      <c r="E157" s="165">
        <f>D157/C157</f>
        <v>1</v>
      </c>
      <c r="F157" s="93"/>
      <c r="G157" s="93"/>
      <c r="H157" s="148"/>
      <c r="I157" s="94"/>
      <c r="L157" s="63" t="s">
        <v>35</v>
      </c>
    </row>
    <row r="158" spans="1:12" ht="105" customHeight="1">
      <c r="A158" s="108"/>
      <c r="B158" s="172"/>
      <c r="C158" s="102" t="s">
        <v>190</v>
      </c>
      <c r="D158" s="103"/>
      <c r="E158" s="104"/>
      <c r="F158" s="93"/>
      <c r="G158" s="93"/>
      <c r="H158" s="148"/>
      <c r="I158" s="92"/>
    </row>
    <row r="159" spans="1:12" ht="27" customHeight="1">
      <c r="A159" s="106"/>
      <c r="B159" s="173"/>
      <c r="C159" s="80">
        <v>398.3</v>
      </c>
      <c r="D159" s="80">
        <v>398.9</v>
      </c>
      <c r="E159" s="165">
        <f>D159/C159</f>
        <v>1.0015064022093898</v>
      </c>
      <c r="F159" s="94"/>
      <c r="G159" s="94"/>
      <c r="H159" s="131"/>
      <c r="I159" s="94"/>
    </row>
    <row r="160" spans="1:12">
      <c r="A160" s="107" t="s">
        <v>157</v>
      </c>
      <c r="B160" s="107"/>
      <c r="C160" s="107"/>
      <c r="D160" s="107"/>
      <c r="E160" s="107"/>
      <c r="F160" s="107"/>
      <c r="G160" s="107"/>
      <c r="H160" s="107"/>
      <c r="I160" s="107"/>
    </row>
    <row r="161" spans="1:9" ht="106.5" customHeight="1">
      <c r="A161" s="92" t="s">
        <v>55</v>
      </c>
      <c r="B161" s="89" t="s">
        <v>142</v>
      </c>
      <c r="C161" s="114" t="s">
        <v>158</v>
      </c>
      <c r="D161" s="115"/>
      <c r="E161" s="116"/>
      <c r="F161" s="89" t="s">
        <v>236</v>
      </c>
      <c r="G161" s="109" t="s">
        <v>239</v>
      </c>
      <c r="H161" s="91">
        <v>100</v>
      </c>
      <c r="I161" s="89" t="s">
        <v>30</v>
      </c>
    </row>
    <row r="162" spans="1:9" ht="71.25" customHeight="1">
      <c r="A162" s="93"/>
      <c r="B162" s="90"/>
      <c r="C162" s="69">
        <v>14.3</v>
      </c>
      <c r="D162" s="69">
        <v>12</v>
      </c>
      <c r="E162" s="69">
        <f>C162/D162*100</f>
        <v>119.16666666666667</v>
      </c>
      <c r="F162" s="95"/>
      <c r="G162" s="109"/>
      <c r="H162" s="91"/>
      <c r="I162" s="90"/>
    </row>
    <row r="163" spans="1:9" ht="69" customHeight="1">
      <c r="A163" s="93"/>
      <c r="B163" s="90"/>
      <c r="C163" s="114" t="s">
        <v>159</v>
      </c>
      <c r="D163" s="115"/>
      <c r="E163" s="116"/>
      <c r="F163" s="109" t="s">
        <v>230</v>
      </c>
      <c r="G163" s="109" t="s">
        <v>229</v>
      </c>
      <c r="H163" s="91">
        <v>100</v>
      </c>
      <c r="I163" s="89" t="s">
        <v>30</v>
      </c>
    </row>
    <row r="164" spans="1:9">
      <c r="A164" s="93"/>
      <c r="B164" s="90"/>
      <c r="C164" s="69">
        <v>1590</v>
      </c>
      <c r="D164" s="69">
        <v>1492.9</v>
      </c>
      <c r="E164" s="69">
        <f>D164/C164*100</f>
        <v>93.893081761006286</v>
      </c>
      <c r="F164" s="109"/>
      <c r="G164" s="109"/>
      <c r="H164" s="91"/>
      <c r="I164" s="90"/>
    </row>
    <row r="165" spans="1:9" ht="189" customHeight="1">
      <c r="A165" s="93"/>
      <c r="B165" s="90"/>
      <c r="C165" s="114" t="s">
        <v>160</v>
      </c>
      <c r="D165" s="115"/>
      <c r="E165" s="116"/>
      <c r="F165" s="89" t="s">
        <v>231</v>
      </c>
      <c r="G165" s="109" t="s">
        <v>232</v>
      </c>
      <c r="H165" s="91">
        <v>100</v>
      </c>
      <c r="I165" s="90"/>
    </row>
    <row r="166" spans="1:9" ht="44.25" customHeight="1">
      <c r="A166" s="94"/>
      <c r="B166" s="95"/>
      <c r="C166" s="69">
        <v>349</v>
      </c>
      <c r="D166" s="69">
        <v>293</v>
      </c>
      <c r="E166" s="69">
        <f>C166/D166*100</f>
        <v>119.11262798634812</v>
      </c>
      <c r="F166" s="95"/>
      <c r="G166" s="109"/>
      <c r="H166" s="91"/>
      <c r="I166" s="95"/>
    </row>
    <row r="167" spans="1:9" ht="44.25" customHeight="1">
      <c r="A167" s="92" t="s">
        <v>161</v>
      </c>
      <c r="B167" s="89" t="s">
        <v>142</v>
      </c>
      <c r="C167" s="114" t="s">
        <v>158</v>
      </c>
      <c r="D167" s="115"/>
      <c r="E167" s="116"/>
      <c r="F167" s="89" t="s">
        <v>233</v>
      </c>
      <c r="G167" s="89" t="s">
        <v>233</v>
      </c>
      <c r="H167" s="130">
        <v>100</v>
      </c>
      <c r="I167" s="89" t="s">
        <v>30</v>
      </c>
    </row>
    <row r="168" spans="1:9" ht="44.25" customHeight="1">
      <c r="A168" s="93"/>
      <c r="B168" s="90"/>
      <c r="C168" s="69">
        <v>14.3</v>
      </c>
      <c r="D168" s="69">
        <v>12</v>
      </c>
      <c r="E168" s="69">
        <f>C168/D168*100</f>
        <v>119.16666666666667</v>
      </c>
      <c r="F168" s="90"/>
      <c r="G168" s="90"/>
      <c r="H168" s="148"/>
      <c r="I168" s="90"/>
    </row>
    <row r="169" spans="1:9" ht="69" customHeight="1">
      <c r="A169" s="93"/>
      <c r="B169" s="90"/>
      <c r="C169" s="174" t="s">
        <v>159</v>
      </c>
      <c r="D169" s="174"/>
      <c r="E169" s="174"/>
      <c r="F169" s="95"/>
      <c r="G169" s="95"/>
      <c r="H169" s="131"/>
      <c r="I169" s="95"/>
    </row>
    <row r="170" spans="1:9" ht="38.25" customHeight="1">
      <c r="A170" s="93"/>
      <c r="B170" s="90"/>
      <c r="C170" s="69">
        <v>1590</v>
      </c>
      <c r="D170" s="69">
        <v>1492.9</v>
      </c>
      <c r="E170" s="69">
        <f>D170/C170*100</f>
        <v>93.893081761006286</v>
      </c>
      <c r="F170" s="109" t="s">
        <v>234</v>
      </c>
      <c r="G170" s="109" t="s">
        <v>235</v>
      </c>
      <c r="H170" s="91">
        <v>100</v>
      </c>
      <c r="I170" s="109" t="s">
        <v>30</v>
      </c>
    </row>
    <row r="171" spans="1:9" ht="39.75" customHeight="1">
      <c r="A171" s="93"/>
      <c r="B171" s="90"/>
      <c r="C171" s="174" t="s">
        <v>160</v>
      </c>
      <c r="D171" s="174"/>
      <c r="E171" s="174"/>
      <c r="F171" s="109"/>
      <c r="G171" s="109"/>
      <c r="H171" s="91"/>
      <c r="I171" s="109"/>
    </row>
    <row r="172" spans="1:9">
      <c r="A172" s="94"/>
      <c r="B172" s="95"/>
      <c r="C172" s="69">
        <v>349</v>
      </c>
      <c r="D172" s="69">
        <v>293</v>
      </c>
      <c r="E172" s="69">
        <f>C172/D172*100</f>
        <v>119.11262798634812</v>
      </c>
      <c r="F172" s="109"/>
      <c r="G172" s="109"/>
      <c r="H172" s="91"/>
      <c r="I172" s="109"/>
    </row>
    <row r="173" spans="1:9" ht="24.75" customHeight="1">
      <c r="A173" s="96" t="s">
        <v>162</v>
      </c>
      <c r="B173" s="97"/>
      <c r="C173" s="97"/>
      <c r="D173" s="97"/>
      <c r="E173" s="97"/>
      <c r="F173" s="97"/>
      <c r="G173" s="97"/>
      <c r="H173" s="97"/>
      <c r="I173" s="98"/>
    </row>
    <row r="174" spans="1:9" ht="72.75" customHeight="1">
      <c r="A174" s="92" t="s">
        <v>163</v>
      </c>
      <c r="B174" s="89" t="s">
        <v>142</v>
      </c>
      <c r="C174" s="114" t="s">
        <v>204</v>
      </c>
      <c r="D174" s="115"/>
      <c r="E174" s="116"/>
      <c r="F174" s="109" t="s">
        <v>221</v>
      </c>
      <c r="G174" s="109" t="s">
        <v>222</v>
      </c>
      <c r="H174" s="91">
        <v>100</v>
      </c>
      <c r="I174" s="89" t="s">
        <v>30</v>
      </c>
    </row>
    <row r="175" spans="1:9">
      <c r="A175" s="93"/>
      <c r="B175" s="90"/>
      <c r="C175" s="69">
        <v>90</v>
      </c>
      <c r="D175" s="69">
        <v>98</v>
      </c>
      <c r="E175" s="69">
        <f>D175/C175*100</f>
        <v>108.88888888888889</v>
      </c>
      <c r="F175" s="109"/>
      <c r="G175" s="109"/>
      <c r="H175" s="91"/>
      <c r="I175" s="90"/>
    </row>
    <row r="176" spans="1:9" ht="63.75" customHeight="1">
      <c r="A176" s="93"/>
      <c r="B176" s="90"/>
      <c r="C176" s="174" t="s">
        <v>164</v>
      </c>
      <c r="D176" s="174"/>
      <c r="E176" s="174"/>
      <c r="F176" s="109"/>
      <c r="G176" s="109"/>
      <c r="H176" s="91"/>
      <c r="I176" s="90"/>
    </row>
    <row r="177" spans="1:9">
      <c r="A177" s="94"/>
      <c r="B177" s="95"/>
      <c r="C177" s="69">
        <v>16</v>
      </c>
      <c r="D177" s="69">
        <v>16</v>
      </c>
      <c r="E177" s="69">
        <f>D177/C177*100</f>
        <v>100</v>
      </c>
      <c r="F177" s="109"/>
      <c r="G177" s="109"/>
      <c r="H177" s="91"/>
      <c r="I177" s="90"/>
    </row>
    <row r="178" spans="1:9" ht="63.75" customHeight="1">
      <c r="A178" s="92" t="s">
        <v>165</v>
      </c>
      <c r="B178" s="89" t="s">
        <v>142</v>
      </c>
      <c r="C178" s="114" t="s">
        <v>204</v>
      </c>
      <c r="D178" s="115"/>
      <c r="E178" s="116"/>
      <c r="F178" s="109"/>
      <c r="G178" s="109"/>
      <c r="H178" s="91"/>
      <c r="I178" s="90"/>
    </row>
    <row r="179" spans="1:9">
      <c r="A179" s="93"/>
      <c r="B179" s="90"/>
      <c r="C179" s="69">
        <v>90</v>
      </c>
      <c r="D179" s="69">
        <v>98</v>
      </c>
      <c r="E179" s="69">
        <f>D179/C179*100</f>
        <v>108.88888888888889</v>
      </c>
      <c r="F179" s="109"/>
      <c r="G179" s="109"/>
      <c r="H179" s="91"/>
      <c r="I179" s="90"/>
    </row>
    <row r="180" spans="1:9" ht="59.25" customHeight="1">
      <c r="A180" s="93"/>
      <c r="B180" s="90"/>
      <c r="C180" s="174" t="s">
        <v>164</v>
      </c>
      <c r="D180" s="174"/>
      <c r="E180" s="174"/>
      <c r="F180" s="109"/>
      <c r="G180" s="109"/>
      <c r="H180" s="91"/>
      <c r="I180" s="90"/>
    </row>
    <row r="181" spans="1:9">
      <c r="A181" s="94"/>
      <c r="B181" s="95"/>
      <c r="C181" s="69">
        <v>16</v>
      </c>
      <c r="D181" s="69">
        <v>16</v>
      </c>
      <c r="E181" s="69">
        <f>D181/C181*100</f>
        <v>100</v>
      </c>
      <c r="F181" s="109"/>
      <c r="G181" s="109"/>
      <c r="H181" s="91"/>
      <c r="I181" s="95"/>
    </row>
    <row r="182" spans="1:9">
      <c r="A182" s="107" t="s">
        <v>166</v>
      </c>
      <c r="B182" s="107"/>
      <c r="C182" s="107"/>
      <c r="D182" s="107"/>
      <c r="E182" s="107"/>
      <c r="F182" s="107"/>
      <c r="G182" s="107"/>
      <c r="H182" s="107"/>
      <c r="I182" s="107"/>
    </row>
    <row r="183" spans="1:9" ht="45" customHeight="1">
      <c r="A183" s="92" t="s">
        <v>167</v>
      </c>
      <c r="B183" s="89" t="s">
        <v>142</v>
      </c>
      <c r="C183" s="174" t="s">
        <v>168</v>
      </c>
      <c r="D183" s="174"/>
      <c r="E183" s="174"/>
      <c r="F183" s="109" t="s">
        <v>223</v>
      </c>
      <c r="G183" s="109" t="s">
        <v>224</v>
      </c>
      <c r="H183" s="130">
        <v>133.30000000000001</v>
      </c>
      <c r="I183" s="99" t="s">
        <v>30</v>
      </c>
    </row>
    <row r="184" spans="1:9">
      <c r="A184" s="93"/>
      <c r="B184" s="90"/>
      <c r="C184" s="80">
        <v>16146.9</v>
      </c>
      <c r="D184" s="80">
        <v>16146.9</v>
      </c>
      <c r="E184" s="69">
        <f>D184/C184*100</f>
        <v>100</v>
      </c>
      <c r="F184" s="109"/>
      <c r="G184" s="109"/>
      <c r="H184" s="148"/>
      <c r="I184" s="100"/>
    </row>
    <row r="185" spans="1:9" ht="65.25" customHeight="1">
      <c r="A185" s="93"/>
      <c r="B185" s="90"/>
      <c r="C185" s="174" t="s">
        <v>169</v>
      </c>
      <c r="D185" s="174"/>
      <c r="E185" s="174"/>
      <c r="F185" s="109"/>
      <c r="G185" s="109"/>
      <c r="H185" s="148"/>
      <c r="I185" s="100"/>
    </row>
    <row r="186" spans="1:9">
      <c r="A186" s="94"/>
      <c r="B186" s="95"/>
      <c r="C186" s="80">
        <v>15</v>
      </c>
      <c r="D186" s="80">
        <v>20</v>
      </c>
      <c r="E186" s="69">
        <f>D186/C186*100</f>
        <v>133.33333333333331</v>
      </c>
      <c r="F186" s="109"/>
      <c r="G186" s="109"/>
      <c r="H186" s="131"/>
      <c r="I186" s="101"/>
    </row>
    <row r="187" spans="1:9" ht="28.5" customHeight="1">
      <c r="A187" s="92" t="s">
        <v>170</v>
      </c>
      <c r="B187" s="89" t="s">
        <v>171</v>
      </c>
      <c r="C187" s="174" t="s">
        <v>168</v>
      </c>
      <c r="D187" s="174"/>
      <c r="E187" s="174"/>
      <c r="F187" s="89" t="s">
        <v>225</v>
      </c>
      <c r="G187" s="154" t="s">
        <v>226</v>
      </c>
      <c r="H187" s="157">
        <v>100</v>
      </c>
      <c r="I187" s="89" t="s">
        <v>30</v>
      </c>
    </row>
    <row r="188" spans="1:9">
      <c r="A188" s="93"/>
      <c r="B188" s="90"/>
      <c r="C188" s="80">
        <v>16146.9</v>
      </c>
      <c r="D188" s="80">
        <v>16146.9</v>
      </c>
      <c r="E188" s="69">
        <f>D188/C188*100</f>
        <v>100</v>
      </c>
      <c r="F188" s="90"/>
      <c r="G188" s="155"/>
      <c r="H188" s="158"/>
      <c r="I188" s="90"/>
    </row>
    <row r="189" spans="1:9" ht="40.5" customHeight="1">
      <c r="A189" s="93"/>
      <c r="B189" s="90"/>
      <c r="C189" s="174" t="s">
        <v>172</v>
      </c>
      <c r="D189" s="174"/>
      <c r="E189" s="174"/>
      <c r="F189" s="90"/>
      <c r="G189" s="155"/>
      <c r="H189" s="158"/>
      <c r="I189" s="90"/>
    </row>
    <row r="190" spans="1:9" ht="20.25" customHeight="1">
      <c r="A190" s="94"/>
      <c r="B190" s="95"/>
      <c r="C190" s="80">
        <v>10</v>
      </c>
      <c r="D190" s="80">
        <v>10</v>
      </c>
      <c r="E190" s="69">
        <f>D190/C190*100</f>
        <v>100</v>
      </c>
      <c r="F190" s="95"/>
      <c r="G190" s="156"/>
      <c r="H190" s="159"/>
      <c r="I190" s="95"/>
    </row>
    <row r="191" spans="1:9" ht="26.25" customHeight="1">
      <c r="A191" s="92" t="s">
        <v>173</v>
      </c>
      <c r="B191" s="89" t="s">
        <v>47</v>
      </c>
      <c r="C191" s="174" t="s">
        <v>168</v>
      </c>
      <c r="D191" s="174"/>
      <c r="E191" s="174"/>
      <c r="F191" s="89" t="s">
        <v>241</v>
      </c>
      <c r="G191" s="89" t="s">
        <v>242</v>
      </c>
      <c r="H191" s="130">
        <v>100</v>
      </c>
      <c r="I191" s="89" t="s">
        <v>30</v>
      </c>
    </row>
    <row r="192" spans="1:9" ht="20.25" customHeight="1">
      <c r="A192" s="93"/>
      <c r="B192" s="90"/>
      <c r="C192" s="80">
        <v>16146.9</v>
      </c>
      <c r="D192" s="80">
        <v>16146.9</v>
      </c>
      <c r="E192" s="69">
        <f>D192/C192*100</f>
        <v>100</v>
      </c>
      <c r="F192" s="90"/>
      <c r="G192" s="90"/>
      <c r="H192" s="148"/>
      <c r="I192" s="90"/>
    </row>
    <row r="193" spans="1:9" ht="36.75" customHeight="1">
      <c r="A193" s="93"/>
      <c r="B193" s="90"/>
      <c r="C193" s="175" t="s">
        <v>174</v>
      </c>
      <c r="D193" s="176"/>
      <c r="E193" s="177"/>
      <c r="F193" s="90"/>
      <c r="G193" s="90"/>
      <c r="H193" s="148"/>
      <c r="I193" s="90"/>
    </row>
    <row r="194" spans="1:9" ht="25.5" customHeight="1">
      <c r="A194" s="94"/>
      <c r="B194" s="95"/>
      <c r="C194" s="69">
        <v>9.6</v>
      </c>
      <c r="D194" s="69">
        <v>7.7</v>
      </c>
      <c r="E194" s="69">
        <f>D194/C194*100</f>
        <v>80.208333333333343</v>
      </c>
      <c r="F194" s="95"/>
      <c r="G194" s="95"/>
      <c r="H194" s="131"/>
      <c r="I194" s="95"/>
    </row>
    <row r="195" spans="1:9" ht="25.5" customHeight="1">
      <c r="A195" s="92" t="s">
        <v>175</v>
      </c>
      <c r="B195" s="89" t="s">
        <v>142</v>
      </c>
      <c r="C195" s="174" t="s">
        <v>168</v>
      </c>
      <c r="D195" s="174"/>
      <c r="E195" s="174"/>
      <c r="F195" s="89" t="s">
        <v>227</v>
      </c>
      <c r="G195" s="89" t="s">
        <v>227</v>
      </c>
      <c r="H195" s="130">
        <v>100</v>
      </c>
      <c r="I195" s="89" t="s">
        <v>30</v>
      </c>
    </row>
    <row r="196" spans="1:9" ht="21.75" customHeight="1">
      <c r="A196" s="93"/>
      <c r="B196" s="90"/>
      <c r="C196" s="80">
        <v>16146.9</v>
      </c>
      <c r="D196" s="80">
        <v>16146.9</v>
      </c>
      <c r="E196" s="69">
        <f>D196/C196*100</f>
        <v>100</v>
      </c>
      <c r="F196" s="90"/>
      <c r="G196" s="90"/>
      <c r="H196" s="148"/>
      <c r="I196" s="90"/>
    </row>
    <row r="197" spans="1:9" ht="40.5" customHeight="1">
      <c r="A197" s="93"/>
      <c r="B197" s="90"/>
      <c r="C197" s="114" t="s">
        <v>176</v>
      </c>
      <c r="D197" s="115"/>
      <c r="E197" s="116"/>
      <c r="F197" s="90"/>
      <c r="G197" s="90"/>
      <c r="H197" s="148"/>
      <c r="I197" s="90"/>
    </row>
    <row r="198" spans="1:9" ht="19.5" customHeight="1">
      <c r="A198" s="94"/>
      <c r="B198" s="95"/>
      <c r="C198" s="69">
        <v>15</v>
      </c>
      <c r="D198" s="69">
        <v>15</v>
      </c>
      <c r="E198" s="69">
        <f>D198/C198*100</f>
        <v>100</v>
      </c>
      <c r="F198" s="95"/>
      <c r="G198" s="95"/>
      <c r="H198" s="131"/>
      <c r="I198" s="95"/>
    </row>
  </sheetData>
  <mergeCells count="351">
    <mergeCell ref="H187:H190"/>
    <mergeCell ref="B187:B190"/>
    <mergeCell ref="A187:A190"/>
    <mergeCell ref="I187:I190"/>
    <mergeCell ref="C191:E191"/>
    <mergeCell ref="A191:A194"/>
    <mergeCell ref="B191:B194"/>
    <mergeCell ref="F191:F194"/>
    <mergeCell ref="G191:G194"/>
    <mergeCell ref="H191:H194"/>
    <mergeCell ref="I191:I194"/>
    <mergeCell ref="B49:B52"/>
    <mergeCell ref="G167:G169"/>
    <mergeCell ref="H167:H169"/>
    <mergeCell ref="I167:I169"/>
    <mergeCell ref="F170:F172"/>
    <mergeCell ref="G170:G172"/>
    <mergeCell ref="H170:H172"/>
    <mergeCell ref="I170:I172"/>
    <mergeCell ref="C178:E178"/>
    <mergeCell ref="B178:B181"/>
    <mergeCell ref="C167:E167"/>
    <mergeCell ref="I174:I181"/>
    <mergeCell ref="F39:F42"/>
    <mergeCell ref="G39:G42"/>
    <mergeCell ref="H39:H42"/>
    <mergeCell ref="I39:I42"/>
    <mergeCell ref="A43:A46"/>
    <mergeCell ref="B43:B46"/>
    <mergeCell ref="F43:F46"/>
    <mergeCell ref="G43:G46"/>
    <mergeCell ref="H43:H46"/>
    <mergeCell ref="I43:I46"/>
    <mergeCell ref="C43:E43"/>
    <mergeCell ref="C39:E39"/>
    <mergeCell ref="A39:A42"/>
    <mergeCell ref="B39:B42"/>
    <mergeCell ref="F31:F34"/>
    <mergeCell ref="G31:G34"/>
    <mergeCell ref="H31:H34"/>
    <mergeCell ref="I31:I34"/>
    <mergeCell ref="I27:I30"/>
    <mergeCell ref="I23:I26"/>
    <mergeCell ref="C35:E35"/>
    <mergeCell ref="B35:B38"/>
    <mergeCell ref="A35:A38"/>
    <mergeCell ref="F35:F38"/>
    <mergeCell ref="G35:G38"/>
    <mergeCell ref="H35:H38"/>
    <mergeCell ref="I35:I38"/>
    <mergeCell ref="A134:A135"/>
    <mergeCell ref="A136:A137"/>
    <mergeCell ref="C144:E144"/>
    <mergeCell ref="C142:E142"/>
    <mergeCell ref="B117:B133"/>
    <mergeCell ref="F136:F137"/>
    <mergeCell ref="G136:G137"/>
    <mergeCell ref="H136:H137"/>
    <mergeCell ref="F142:F143"/>
    <mergeCell ref="G142:G143"/>
    <mergeCell ref="H142:H143"/>
    <mergeCell ref="A138:A139"/>
    <mergeCell ref="A140:A141"/>
    <mergeCell ref="C134:E134"/>
    <mergeCell ref="B134:B135"/>
    <mergeCell ref="H138:H139"/>
    <mergeCell ref="F140:F141"/>
    <mergeCell ref="G140:G141"/>
    <mergeCell ref="H140:H141"/>
    <mergeCell ref="B138:B139"/>
    <mergeCell ref="C138:E138"/>
    <mergeCell ref="B140:B141"/>
    <mergeCell ref="G138:G139"/>
    <mergeCell ref="H134:H135"/>
    <mergeCell ref="F14:F15"/>
    <mergeCell ref="G14:G15"/>
    <mergeCell ref="H14:H15"/>
    <mergeCell ref="C84:E84"/>
    <mergeCell ref="C66:E66"/>
    <mergeCell ref="F84:H85"/>
    <mergeCell ref="A23:A26"/>
    <mergeCell ref="B23:B26"/>
    <mergeCell ref="C23:E23"/>
    <mergeCell ref="F23:F26"/>
    <mergeCell ref="G23:G26"/>
    <mergeCell ref="H23:H26"/>
    <mergeCell ref="C27:E27"/>
    <mergeCell ref="F27:F30"/>
    <mergeCell ref="G27:G30"/>
    <mergeCell ref="H27:H30"/>
    <mergeCell ref="B27:B30"/>
    <mergeCell ref="A27:A30"/>
    <mergeCell ref="B31:B34"/>
    <mergeCell ref="A31:A34"/>
    <mergeCell ref="C31:E31"/>
    <mergeCell ref="A14:A17"/>
    <mergeCell ref="B14:B17"/>
    <mergeCell ref="C14:E14"/>
    <mergeCell ref="B102:B116"/>
    <mergeCell ref="B89:B101"/>
    <mergeCell ref="C117:E117"/>
    <mergeCell ref="C119:E119"/>
    <mergeCell ref="C121:E121"/>
    <mergeCell ref="C102:E102"/>
    <mergeCell ref="C97:E97"/>
    <mergeCell ref="C89:E89"/>
    <mergeCell ref="A89:A98"/>
    <mergeCell ref="C104:E104"/>
    <mergeCell ref="J154:J155"/>
    <mergeCell ref="I102:I103"/>
    <mergeCell ref="F104:H105"/>
    <mergeCell ref="C106:E106"/>
    <mergeCell ref="A102:A107"/>
    <mergeCell ref="F106:H107"/>
    <mergeCell ref="I106:I107"/>
    <mergeCell ref="F119:H120"/>
    <mergeCell ref="F117:H118"/>
    <mergeCell ref="C131:E131"/>
    <mergeCell ref="F123:H124"/>
    <mergeCell ref="F125:H126"/>
    <mergeCell ref="F127:H128"/>
    <mergeCell ref="F129:H130"/>
    <mergeCell ref="F131:H132"/>
    <mergeCell ref="B154:B155"/>
    <mergeCell ref="C154:E154"/>
    <mergeCell ref="C136:E136"/>
    <mergeCell ref="B136:B137"/>
    <mergeCell ref="C129:E129"/>
    <mergeCell ref="C123:E123"/>
    <mergeCell ref="C125:E125"/>
    <mergeCell ref="A117:A133"/>
    <mergeCell ref="C140:E140"/>
    <mergeCell ref="I156:I157"/>
    <mergeCell ref="I104:I105"/>
    <mergeCell ref="F121:H122"/>
    <mergeCell ref="I154:I155"/>
    <mergeCell ref="I134:I135"/>
    <mergeCell ref="I136:I137"/>
    <mergeCell ref="F97:H98"/>
    <mergeCell ref="F91:H92"/>
    <mergeCell ref="G152:G153"/>
    <mergeCell ref="F152:F153"/>
    <mergeCell ref="F154:F155"/>
    <mergeCell ref="G154:G155"/>
    <mergeCell ref="H154:H155"/>
    <mergeCell ref="I148:I149"/>
    <mergeCell ref="I117:I132"/>
    <mergeCell ref="F134:F135"/>
    <mergeCell ref="G134:G135"/>
    <mergeCell ref="I138:I139"/>
    <mergeCell ref="G148:G149"/>
    <mergeCell ref="I150:I151"/>
    <mergeCell ref="F86:H87"/>
    <mergeCell ref="I82:I83"/>
    <mergeCell ref="C74:E74"/>
    <mergeCell ref="F72:H73"/>
    <mergeCell ref="C127:E127"/>
    <mergeCell ref="I93:I94"/>
    <mergeCell ref="C91:E91"/>
    <mergeCell ref="F89:H90"/>
    <mergeCell ref="I91:I92"/>
    <mergeCell ref="I95:I96"/>
    <mergeCell ref="I97:I98"/>
    <mergeCell ref="F102:H103"/>
    <mergeCell ref="F95:H96"/>
    <mergeCell ref="C95:E95"/>
    <mergeCell ref="F93:H94"/>
    <mergeCell ref="C93:E93"/>
    <mergeCell ref="I89:I90"/>
    <mergeCell ref="I68:I69"/>
    <mergeCell ref="I70:I71"/>
    <mergeCell ref="I84:I85"/>
    <mergeCell ref="I86:I87"/>
    <mergeCell ref="C146:E146"/>
    <mergeCell ref="I146:I147"/>
    <mergeCell ref="C45:E45"/>
    <mergeCell ref="A47:A48"/>
    <mergeCell ref="B47:B48"/>
    <mergeCell ref="C47:E47"/>
    <mergeCell ref="C55:E55"/>
    <mergeCell ref="A58:A76"/>
    <mergeCell ref="A57:I57"/>
    <mergeCell ref="C58:E58"/>
    <mergeCell ref="C72:E72"/>
    <mergeCell ref="F64:H65"/>
    <mergeCell ref="I64:I65"/>
    <mergeCell ref="F49:F52"/>
    <mergeCell ref="G49:G52"/>
    <mergeCell ref="H49:H52"/>
    <mergeCell ref="I49:I52"/>
    <mergeCell ref="A53:A56"/>
    <mergeCell ref="B53:B56"/>
    <mergeCell ref="F53:F56"/>
    <mergeCell ref="G53:G56"/>
    <mergeCell ref="H53:H56"/>
    <mergeCell ref="I53:I56"/>
    <mergeCell ref="C53:E53"/>
    <mergeCell ref="C49:E49"/>
    <mergeCell ref="A50:A52"/>
    <mergeCell ref="I14:I15"/>
    <mergeCell ref="I66:I67"/>
    <mergeCell ref="C82:E82"/>
    <mergeCell ref="C68:E68"/>
    <mergeCell ref="F68:H69"/>
    <mergeCell ref="C70:E70"/>
    <mergeCell ref="F70:H71"/>
    <mergeCell ref="F74:H75"/>
    <mergeCell ref="C29:E29"/>
    <mergeCell ref="C33:E33"/>
    <mergeCell ref="A18:I18"/>
    <mergeCell ref="F66:H67"/>
    <mergeCell ref="C64:E64"/>
    <mergeCell ref="G16:G17"/>
    <mergeCell ref="I72:I73"/>
    <mergeCell ref="I47:I48"/>
    <mergeCell ref="C51:E51"/>
    <mergeCell ref="I74:I75"/>
    <mergeCell ref="H19:H22"/>
    <mergeCell ref="F47:F48"/>
    <mergeCell ref="G47:G48"/>
    <mergeCell ref="H47:H48"/>
    <mergeCell ref="A82:A87"/>
    <mergeCell ref="C41:E41"/>
    <mergeCell ref="G1:I1"/>
    <mergeCell ref="F58:H59"/>
    <mergeCell ref="I58:I59"/>
    <mergeCell ref="C60:E60"/>
    <mergeCell ref="F60:H61"/>
    <mergeCell ref="I60:I61"/>
    <mergeCell ref="C62:E62"/>
    <mergeCell ref="F62:H63"/>
    <mergeCell ref="I62:I63"/>
    <mergeCell ref="C16:E16"/>
    <mergeCell ref="H16:H17"/>
    <mergeCell ref="A3:I3"/>
    <mergeCell ref="A4:I4"/>
    <mergeCell ref="A5:I5"/>
    <mergeCell ref="B7:B11"/>
    <mergeCell ref="F7:H10"/>
    <mergeCell ref="I7:I11"/>
    <mergeCell ref="C7:E10"/>
    <mergeCell ref="A7:A11"/>
    <mergeCell ref="I16:I17"/>
    <mergeCell ref="A13:I13"/>
    <mergeCell ref="B58:B88"/>
    <mergeCell ref="C86:E86"/>
    <mergeCell ref="F82:H83"/>
    <mergeCell ref="A152:A153"/>
    <mergeCell ref="B152:B153"/>
    <mergeCell ref="C152:E152"/>
    <mergeCell ref="G144:G145"/>
    <mergeCell ref="H144:H145"/>
    <mergeCell ref="F148:F149"/>
    <mergeCell ref="A144:A145"/>
    <mergeCell ref="F146:F147"/>
    <mergeCell ref="G146:G147"/>
    <mergeCell ref="H146:H147"/>
    <mergeCell ref="B146:B147"/>
    <mergeCell ref="G150:G151"/>
    <mergeCell ref="H150:H151"/>
    <mergeCell ref="H152:H153"/>
    <mergeCell ref="A150:A151"/>
    <mergeCell ref="B150:B151"/>
    <mergeCell ref="H148:H149"/>
    <mergeCell ref="F150:F151"/>
    <mergeCell ref="C150:E150"/>
    <mergeCell ref="F138:F139"/>
    <mergeCell ref="C158:E158"/>
    <mergeCell ref="B156:B159"/>
    <mergeCell ref="A154:A155"/>
    <mergeCell ref="F144:F145"/>
    <mergeCell ref="A148:A149"/>
    <mergeCell ref="B148:B149"/>
    <mergeCell ref="C148:E148"/>
    <mergeCell ref="I19:I22"/>
    <mergeCell ref="C21:E21"/>
    <mergeCell ref="C25:E25"/>
    <mergeCell ref="C37:E37"/>
    <mergeCell ref="A19:A22"/>
    <mergeCell ref="B19:B22"/>
    <mergeCell ref="C19:E19"/>
    <mergeCell ref="F19:F22"/>
    <mergeCell ref="G19:G22"/>
    <mergeCell ref="I158:I159"/>
    <mergeCell ref="A146:A147"/>
    <mergeCell ref="I140:I141"/>
    <mergeCell ref="A142:A143"/>
    <mergeCell ref="B142:B143"/>
    <mergeCell ref="I142:I143"/>
    <mergeCell ref="I144:I145"/>
    <mergeCell ref="C156:E156"/>
    <mergeCell ref="I152:I153"/>
    <mergeCell ref="B144:B145"/>
    <mergeCell ref="I163:I166"/>
    <mergeCell ref="A182:I182"/>
    <mergeCell ref="A183:A186"/>
    <mergeCell ref="B183:B186"/>
    <mergeCell ref="C193:E193"/>
    <mergeCell ref="F156:F159"/>
    <mergeCell ref="G156:G159"/>
    <mergeCell ref="H156:H159"/>
    <mergeCell ref="A160:I160"/>
    <mergeCell ref="A161:A166"/>
    <mergeCell ref="C169:E169"/>
    <mergeCell ref="B161:B166"/>
    <mergeCell ref="C161:E161"/>
    <mergeCell ref="C163:E163"/>
    <mergeCell ref="C165:E165"/>
    <mergeCell ref="A156:A159"/>
    <mergeCell ref="G163:G164"/>
    <mergeCell ref="H163:H164"/>
    <mergeCell ref="F165:F166"/>
    <mergeCell ref="G165:G166"/>
    <mergeCell ref="H165:H166"/>
    <mergeCell ref="C197:E197"/>
    <mergeCell ref="C171:E171"/>
    <mergeCell ref="C189:E189"/>
    <mergeCell ref="A174:A177"/>
    <mergeCell ref="B174:B177"/>
    <mergeCell ref="C174:E174"/>
    <mergeCell ref="C176:E176"/>
    <mergeCell ref="C180:E180"/>
    <mergeCell ref="F174:F181"/>
    <mergeCell ref="C183:E183"/>
    <mergeCell ref="F183:F186"/>
    <mergeCell ref="A173:I173"/>
    <mergeCell ref="I183:I186"/>
    <mergeCell ref="A178:A181"/>
    <mergeCell ref="C195:E195"/>
    <mergeCell ref="A195:A198"/>
    <mergeCell ref="B195:B198"/>
    <mergeCell ref="F195:F198"/>
    <mergeCell ref="G195:G198"/>
    <mergeCell ref="H195:H198"/>
    <mergeCell ref="I195:I198"/>
    <mergeCell ref="C187:E187"/>
    <mergeCell ref="F187:F190"/>
    <mergeCell ref="G187:G190"/>
    <mergeCell ref="C185:E185"/>
    <mergeCell ref="I161:I162"/>
    <mergeCell ref="F161:F162"/>
    <mergeCell ref="G161:G162"/>
    <mergeCell ref="H161:H162"/>
    <mergeCell ref="F163:F164"/>
    <mergeCell ref="A167:A172"/>
    <mergeCell ref="B167:B172"/>
    <mergeCell ref="F167:F169"/>
    <mergeCell ref="G174:G181"/>
    <mergeCell ref="H174:H181"/>
    <mergeCell ref="G183:G186"/>
    <mergeCell ref="H183:H186"/>
  </mergeCells>
  <pageMargins left="0" right="0" top="0" bottom="0" header="0.31496062992125984" footer="0.31496062992125984"/>
  <pageSetup paperSize="9" scale="81" orientation="landscape" r:id="rId1"/>
  <rowBreaks count="2" manualBreakCount="2">
    <brk id="147" max="8" man="1"/>
    <brk id="155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31.12.2019-602</vt:lpstr>
      <vt:lpstr>3 прил 13</vt:lpstr>
      <vt:lpstr>А1</vt:lpstr>
      <vt:lpstr>'31.12.2019-602'!Заголовки_для_печати</vt:lpstr>
      <vt:lpstr>'3 прил 13'!Область_печати</vt:lpstr>
      <vt:lpstr>'31.12.2019-602'!Область_печати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Ирина Михайловна</dc:creator>
  <cp:lastModifiedBy>Баталина Елена Ивановна</cp:lastModifiedBy>
  <cp:lastPrinted>2020-03-17T12:49:05Z</cp:lastPrinted>
  <dcterms:created xsi:type="dcterms:W3CDTF">2016-02-08T09:12:28Z</dcterms:created>
  <dcterms:modified xsi:type="dcterms:W3CDTF">2020-03-17T12:50:02Z</dcterms:modified>
</cp:coreProperties>
</file>