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300" yWindow="3930" windowWidth="10995" windowHeight="421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13'!$A$1:$F$76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E55" i="29"/>
  <c r="E25" l="1"/>
  <c r="E21" l="1"/>
  <c r="E61" l="1"/>
  <c r="E60"/>
  <c r="E59"/>
  <c r="E27"/>
  <c r="E19"/>
  <c r="E14"/>
  <c r="E17"/>
  <c r="E37" l="1"/>
  <c r="E38"/>
  <c r="E39"/>
  <c r="E63" l="1"/>
  <c r="E58"/>
  <c r="E66" l="1"/>
  <c r="E29"/>
  <c r="E28" s="1"/>
  <c r="E30"/>
  <c r="E13" l="1"/>
  <c r="E74" l="1"/>
  <c r="E72"/>
  <c r="E70"/>
  <c r="E68"/>
  <c r="E65"/>
  <c r="E34"/>
  <c r="E32"/>
  <c r="E26"/>
  <c r="E24"/>
  <c r="E22"/>
  <c r="E20"/>
  <c r="E18"/>
  <c r="E16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<sst xmlns="http://schemas.openxmlformats.org/spreadsheetml/2006/main" count="297" uniqueCount="194">
  <si>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</si>
  <si>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</si>
  <si>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</si>
  <si>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</si>
  <si>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</si>
  <si>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</si>
  <si>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</si>
  <si>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</si>
  <si>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</si>
  <si>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</si>
  <si>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</si>
  <si>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</si>
  <si>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</si>
  <si>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</si>
  <si>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</si>
  <si>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</si>
  <si>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</si>
  <si>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</si>
  <si>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</si>
  <si>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</si>
  <si>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</si>
  <si>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</si>
  <si>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</si>
  <si>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</si>
  <si>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</si>
  <si>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</si>
  <si>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</si>
  <si>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</si>
  <si>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</si>
  <si>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</si>
  <si>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</si>
  <si>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</si>
  <si>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</si>
  <si>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</si>
  <si>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</si>
  <si>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</si>
  <si>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</si>
  <si>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</si>
  <si>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</si>
  <si>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</si>
  <si>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</si>
  <si>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</si>
  <si>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</si>
  <si>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</si>
  <si>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</si>
  <si>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</si>
  <si>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</si>
  <si>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</si>
  <si>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</si>
  <si>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</si>
  <si>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</si>
  <si>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</si>
  <si>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</si>
  <si>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</si>
  <si>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</si>
  <si>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</si>
  <si>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</si>
  <si>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</si>
  <si>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</si>
  <si>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</si>
  <si>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</si>
  <si>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</si>
  <si>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Мероприятие 1.3 «Обеспечение перевозок пассажиров автомобильным транспортом»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</si>
  <si>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</si>
  <si>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</si>
  <si>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</si>
  <si>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</si>
  <si>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Мероприятие 1.9 "Обеспечение доступности воздушных перевозок пассажиров"</t>
  </si>
  <si>
    <t>Подпрограмма 3 «Повышение безопасности дорожного движения в Саратовской области»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</si>
  <si>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</si>
  <si>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</si>
  <si>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</si>
  <si>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</si>
  <si>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</si>
  <si>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</si>
  <si>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</si>
  <si>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Мероприятие 5.3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</si>
  <si>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</si>
  <si>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>Подпрограмма 1 "Модернизация и развитие транспортного комплекса Саратовской области"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</si>
  <si>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</si>
  <si>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</si>
  <si>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</si>
  <si>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>Мероприятие 1.13 "Строительство скоростной трамвайной линии "Мирный пер. - 6-я Дачная" в г. Саратове"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</si>
  <si>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95 процента</t>
  </si>
  <si>
    <t>Осуществление проектно-изыскательных работ по реконструкции и строительству аэропорта города Балаково</t>
  </si>
  <si>
    <t>Осуществлены проектно-изыскательные работы по реконструкции и строительству аэропорта города Балаково</t>
  </si>
  <si>
    <t>Предоставление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</si>
  <si>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Администрации муниципального образования "Город Саратов" предоставлены 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</si>
  <si>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</si>
  <si>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</si>
  <si>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</si>
  <si>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</si>
  <si>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выполнение проектно-изыскательских работ по капитальному ремонту участков дорог,мостов,искусственных сооружений в текущем году и будущие годы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</si>
  <si>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</si>
  <si>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</si>
  <si>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</si>
  <si>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приобритение 17 комплексов автоматической фиксации нарушений ПДД</t>
  </si>
  <si>
    <t>Мероприятие 1.11 "Строительство (развитие) аэропортового комплекса "Балаково"</t>
  </si>
  <si>
    <t>1 060 выполненных рейсов по субсидируемым социально ориентированным маршрутам речного транспорта, осуществляющим перевозки пассажиров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</si>
  <si>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</si>
  <si>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</si>
  <si>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Контрольное событие 1.2.2. «Приобретение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области»</t>
  </si>
  <si>
    <t>-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</si>
  <si>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</si>
  <si>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</si>
  <si>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Контрольное событие 1.5.1. «Обеспечение надлежащей организации транспортного обслуживания населения на территории области»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</si>
  <si>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</si>
  <si>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Контрольное событие 1.7.1. «Обновление парка подвижного состава автотранспортных предприятий области»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</si>
  <si>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</si>
  <si>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>Контрольное событие 1.11.1 «Строительство объектов служебно-технической территории аэропорта Балаково»</t>
  </si>
  <si>
    <t>Контрольное событие 1.13.1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</si>
  <si>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</si>
  <si>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</si>
  <si>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</si>
  <si>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</si>
  <si>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Контрольное событие 5.1.1. «Приобретение пассажирского автомобильного транспорта, работающего на газомоторном топливе»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</si>
  <si>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</si>
  <si>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Контрольное событие 5.3.1. «Перевод коммунальной техники на газомоторное топливо»</t>
  </si>
  <si>
    <t>Контрольное событие 5.4.1. «Перевод пассажирского автомобильного транспорта на газомоторное топливо»</t>
  </si>
  <si>
    <t>органы местного самоуправления области (по согласованию)</t>
  </si>
  <si>
    <t>Выполнение работ по созданию одного модуля и 3 подсистем, модернизация и масштабирование 3 модулей и 5 подсистем</t>
  </si>
  <si>
    <t>выполнение проектно-изыскательских работ по ремонту участков дорог, ремонту мостов в текущем году и в будущие периоды</t>
  </si>
  <si>
    <t>проведение комплекса работ по содержанию сети автомобильных дорог общего пользования регионального значения, искусственных сооружений (мостов) на них, выполнение проектно-изыскательских работ по содержанию  автомобильных дорог общего пользования регионального значения (диагностика дорог)</t>
  </si>
  <si>
    <t>19 096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</si>
  <si>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 xml:space="preserve">720 рейсов, выполняемых по субсидируемым маршрутам воздушного транспорта, осуществляющим перевозки пассажиров 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</si>
  <si>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15 минут</t>
  </si>
  <si>
    <t>ремонт 158,2 км;</t>
  </si>
  <si>
    <t>ремонт 173,0 км</t>
  </si>
  <si>
    <t xml:space="preserve">
Строительство 2,3 км, реконструкция 0,56 км
</t>
  </si>
  <si>
    <t xml:space="preserve"> 2.1.1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</si>
  <si>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2.4 «Приобретение дорожной эксплуатационно-строительной техники и другого имущества, необходимого 
для строительства, реконструкции, капитального ремонта, ремонта 
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</si>
  <si>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приобретение лабораторного оборудования</t>
  </si>
  <si>
    <t>Мероприятие 2.27 «Приведение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значения»</t>
  </si>
  <si>
    <t>Выполнение  мероприятий по дорожной деятельности (90 км)</t>
  </si>
  <si>
    <t>7776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</si>
  <si>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Повышение уровня технической обеспеченности информационных систем и оборудования министерства транспорта и дорожного хозяйства области 97 процентов</t>
  </si>
  <si>
    <t>180 приобретенных пассажирских автотранспортных средств организациями и предприятиями области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</si>
  <si>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14,5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</si>
  <si>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20% до 22%</t>
  </si>
  <si>
    <t xml:space="preserve">Строительство 3  газозаправочных станций, реализующих в качестве топлива компримированный природный газ </t>
  </si>
  <si>
    <t>Доля коммунальной техники, переведенной на газомоторное топливо составляет 11,7%</t>
  </si>
  <si>
    <t>270,5 млн. перевезенных пассажиров по территории области всеми видами пассажирского транспорта</t>
  </si>
  <si>
    <t>Мероприятие 1.10 "Обновление наземного электрического транспорта для обеспечения организации транспортного обслуживания населения области"</t>
  </si>
  <si>
    <t>Контрольное событие 1.10.1. «Обновление наземного электрического транспорта для обеспечения организации транспортного обслуживания населения области»</t>
  </si>
  <si>
    <t>70 единиц троллейбусов</t>
  </si>
  <si>
    <t>70 единиц троллейбусов поставлены в 2021 году</t>
  </si>
  <si>
    <t>Мероприятие 1.15 "Развитие инфраструктуры городского наземного электрического транспорта"</t>
  </si>
  <si>
    <t>Контрольное событие 1.15.1 «Развитие инфраструктуры городского наземного электрического транспорта"</t>
  </si>
  <si>
    <t>Разработка 4 проектов на строительство, реконструкцию, капитальный ремонт и  ремонт объектов инфраструктуры городского наземного электрического транспорта, имеющих положительное заключение</t>
  </si>
  <si>
    <t>Администрацией муниципального образования "Город Саратов" ведется работа по разработке 4 проектов на строительство, реконструкцию, капитальный ремонт и  ремонт объектов инфраструктуры городского наземного электрического транспорта, в целях получения положительного заключения</t>
  </si>
  <si>
    <t>Доля коммунальной техники, переведенной на газомоторное топливо составляет 10,9 %</t>
  </si>
  <si>
    <t>ремонт 6,595 км</t>
  </si>
  <si>
    <t>Заключено 11 контрактов на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</si>
  <si>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>Заключено 4 государственных контракта на выполнение проектно-изыскательских работ в целях осуществления строительства дорог в будущие периоды</t>
  </si>
  <si>
    <t>К концу 2022 г. ожидается выполнение показателей</t>
  </si>
  <si>
    <t>полномочия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 реализованы в плановом объеме</t>
  </si>
  <si>
    <t>Мероприятие 3.1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</si>
  <si>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(2 318 823 шт.)</t>
  </si>
  <si>
    <t>Осуществление ремонта и технического обслуживание комплексов фотовидеофиксации             (13 874,0 тыс. руб.)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</si>
  <si>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 (64,573 млн. руб.)</t>
  </si>
  <si>
    <t>Контрольное событие 3.2.1 «Приобретение за счет средств областного бюджета оборудования для комплексного развития систем фотовидеофиксации нарушений правил дорожного движения»</t>
  </si>
  <si>
    <t>Приобретение комплексов фотовидеофиксации нарушений ПДД , а также оборудования, необходимого для обеспечения работы комплексов фотовидеофиксации нарушений ПДД (25 557,5 тыс. руб.)</t>
  </si>
  <si>
    <t>Приобретение комплексов фотовидеофиксации нарушений ПДД , а также оборудования, необходимого для обеспечения работы комплексов фотовидеофиксации нарушений ПДД (13 577,602 тыс. руб.)</t>
  </si>
  <si>
    <t xml:space="preserve">ремонт 14,8 км; 
</t>
  </si>
  <si>
    <t xml:space="preserve">за 2 квартал 2022 год </t>
  </si>
  <si>
    <t>Проведен комплекс работ по содержанию сети автомобильных дорог общего пользования регионального значения (валка деревьев 100 490 шт., вырубка кустарников 207,03 га, установлено  дорожных знаков 468 шт., ямочный ремонт 652 265,48м2)</t>
  </si>
  <si>
    <t>Заключено 18 контрактов на выполнение топографо-геодезических, кадастровых работ по оформлению автомобильных дорог регионального значения и искусственных сооружений на них</t>
  </si>
  <si>
    <t>ремонт 9,2 км</t>
  </si>
  <si>
    <t>ремонт 15,795 км</t>
  </si>
  <si>
    <t>Заключено 36 контрактов на выполнение проектно-изыскательских работ по ремонту участков дорог, мостов, искусственных сооружений в текущем году и в будущие периоды1 контракт на ремонт а/п</t>
  </si>
  <si>
    <t xml:space="preserve">выполнение мероприятий  по приведению в нормативное состояние автомобильных дорог общего пользования  региональногоили межмуниципального значения 
(400 км) </t>
  </si>
  <si>
    <t>Мероприятие 2.31. «Обеспечение дорожной деятельности в отношении автомобильных дорог общего пользования местного значения в границах сельских населенных пунктов»</t>
  </si>
  <si>
    <t>Мероприятие 2.32. «Осуществление дорожной деятельности на автомобильных дорогах общего пользования местного значения в границах городских округов области за счет средств областного дорожного фонда»</t>
  </si>
  <si>
    <t>Разработка и актуализация проектов организации дорожного движения на объекты улично-дорожной сети МО "Город Саратов"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</si>
  <si>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</si>
  <si>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</si>
  <si>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>Выполнение мероприятий по ремонту автомобильных дорог (2,4 км)</t>
  </si>
  <si>
    <t>523 ед. автотранспортных средств переведено на газомоторное топливо</t>
  </si>
  <si>
    <t>33 ед. автотранспортных средств переведено на газомоторное топливо</t>
  </si>
  <si>
    <t>Введено в эксплуатацию 0 ед АГНКС</t>
  </si>
  <si>
    <t>Навигационный период открыт с 23 апреля 2022 года</t>
  </si>
  <si>
    <t>Выполнено 205 рейсов по субсидируемым социально ориентированным маршрутам речного транспорта, осуществляющим перевозки пассажиров</t>
  </si>
  <si>
    <t>5 792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</si>
  <si>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Снижение транспортной активности  в связи с влиянием эпидимилогической ситуации связанной с "COVID-19" и СВО (закрытие аэропортов, отмена авиарейсов и снижение деловой активности)</t>
  </si>
  <si>
    <t>9 529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</si>
  <si>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 xml:space="preserve">339 рейсов, выполняемых по субсидируемым маршрутам воздушного транспорта, осуществляющим перевозки пассажиров 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</si>
  <si>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( 640 568 шт.)</t>
  </si>
  <si>
    <t>Проведено техническое обслуживание и ремонт комплексов фотовидеофиксации (4 436,0 тыс. руб.)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</si>
  <si>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 (20,209 млн. руб.)</t>
  </si>
  <si>
    <t>84,8 млн. перевезенных пассажиров по территории области всеми видами пассажирского транспорта</t>
  </si>
  <si>
    <t>2 приобретенных пассажирских автотранспортных средств организациями и предприятиями области</t>
  </si>
  <si>
    <t>169,0 км</t>
  </si>
  <si>
    <t>министерство транспорта и дорожного хозяйства области, ГКУ СО "Дирекция транспорта и дорожного хозяйства"</t>
  </si>
  <si>
    <t>министерство транспорта и дорожного хозяйства области, органы местного самоуправления области (по согласованию)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</si>
</sst>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_-* #,##0.00_-;\-* #,##0.00_-;_-* &quot;-&quot;??_-;_-@_-"/>
  </numFmts>
  <fonts count="3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33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2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22" fillId="4" borderId="3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2" fontId="23" fillId="4" borderId="0" xfId="0" applyNumberFormat="1" applyFont="1" applyFill="1"/>
    <xf numFmtId="2" fontId="4" fillId="4" borderId="1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2" fontId="24" fillId="4" borderId="0" xfId="0" applyNumberFormat="1" applyFont="1" applyFill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2" fontId="22" fillId="4" borderId="0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22" fillId="4" borderId="16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2" fontId="22" fillId="4" borderId="7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FF3300"/>
      <color rgb="FFCCFF99"/>
      <color rgb="FFCCFFFF"/>
      <color rgb="FF66FFFF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106" t="s">
        <v>39</v>
      </c>
      <c r="E3" s="106"/>
      <c r="F3" s="106"/>
      <c r="G3" s="11"/>
      <c r="H3" s="11"/>
      <c r="I3" s="11"/>
      <c r="J3" s="11"/>
    </row>
    <row r="4" spans="1:12" s="1" customFormat="1" ht="21" customHeight="1">
      <c r="A4" s="104" t="s">
        <v>37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105"/>
      <c r="J5" s="105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topLeftCell="A36" zoomScale="120" zoomScaleNormal="120" zoomScaleSheetLayoutView="120" workbookViewId="0">
      <selection activeCell="D40" sqref="D40"/>
    </sheetView>
  </sheetViews>
  <sheetFormatPr defaultColWidth="9.140625" defaultRowHeight="15" outlineLevelRow="1"/>
  <cols>
    <col min="1" max="1" width="32.140625" style="67" customWidth="1"/>
    <col min="2" max="2" width="15.28515625" style="61" customWidth="1"/>
    <col min="3" max="3" width="22.7109375" style="61" customWidth="1"/>
    <col min="4" max="4" width="53.140625" style="61" customWidth="1"/>
    <col min="5" max="5" width="15.28515625" style="83" customWidth="1"/>
    <col min="6" max="6" width="17.140625" style="61" customWidth="1"/>
    <col min="7" max="7" width="14.42578125" style="61" customWidth="1"/>
    <col min="8" max="16384" width="9.140625" style="61"/>
  </cols>
  <sheetData>
    <row r="1" spans="1:7" ht="49.5" customHeight="1">
      <c r="A1" s="62"/>
      <c r="B1" s="63"/>
      <c r="C1" s="82"/>
      <c r="D1" s="82"/>
      <c r="E1" s="133" t="s">
        <v>99</v>
      </c>
      <c r="F1" s="133"/>
      <c r="G1" s="64"/>
    </row>
    <row r="2" spans="1:7" ht="19.5" customHeight="1">
      <c r="A2" s="62"/>
      <c r="B2" s="63"/>
      <c r="F2" s="65"/>
      <c r="G2" s="64"/>
    </row>
    <row r="3" spans="1:7" ht="15.75" customHeight="1">
      <c r="A3" s="111" t="s">
        <v>41</v>
      </c>
      <c r="B3" s="111"/>
      <c r="C3" s="111"/>
      <c r="D3" s="111"/>
      <c r="E3" s="111"/>
      <c r="F3" s="111"/>
      <c r="G3" s="66"/>
    </row>
    <row r="4" spans="1:7" ht="48.75" customHeight="1">
      <c r="A4" s="112" t="s">
        <v>50</v>
      </c>
      <c r="B4" s="112"/>
      <c r="C4" s="112"/>
      <c r="D4" s="112"/>
      <c r="E4" s="112"/>
      <c r="F4" s="112"/>
      <c r="G4" s="64"/>
    </row>
    <row r="5" spans="1:7" ht="15.75">
      <c r="A5" s="113" t="s">
        <v>164</v>
      </c>
      <c r="B5" s="113"/>
      <c r="C5" s="113"/>
      <c r="D5" s="113"/>
      <c r="E5" s="113"/>
      <c r="F5" s="113"/>
      <c r="G5" s="66"/>
    </row>
    <row r="6" spans="1:7">
      <c r="F6" s="68"/>
    </row>
    <row r="7" spans="1:7" ht="18" customHeight="1">
      <c r="A7" s="107" t="s">
        <v>48</v>
      </c>
      <c r="B7" s="107" t="s">
        <v>49</v>
      </c>
      <c r="C7" s="114" t="s">
        <v>46</v>
      </c>
      <c r="D7" s="115"/>
      <c r="E7" s="116"/>
      <c r="F7" s="107" t="s">
        <v>47</v>
      </c>
    </row>
    <row r="8" spans="1:7" ht="27" customHeight="1">
      <c r="A8" s="108"/>
      <c r="B8" s="108"/>
      <c r="C8" s="117"/>
      <c r="D8" s="118"/>
      <c r="E8" s="119"/>
      <c r="F8" s="108"/>
    </row>
    <row r="9" spans="1:7" ht="24.75" customHeight="1">
      <c r="A9" s="108"/>
      <c r="B9" s="108"/>
      <c r="C9" s="117"/>
      <c r="D9" s="118"/>
      <c r="E9" s="119"/>
      <c r="F9" s="108"/>
    </row>
    <row r="10" spans="1:7" ht="29.25" customHeight="1">
      <c r="A10" s="108"/>
      <c r="B10" s="108"/>
      <c r="C10" s="120"/>
      <c r="D10" s="121"/>
      <c r="E10" s="122"/>
      <c r="F10" s="108"/>
    </row>
    <row r="11" spans="1:7" ht="66.75" customHeight="1">
      <c r="A11" s="109"/>
      <c r="B11" s="109"/>
      <c r="C11" s="101" t="s">
        <v>42</v>
      </c>
      <c r="D11" s="101" t="s">
        <v>43</v>
      </c>
      <c r="E11" s="84" t="s">
        <v>45</v>
      </c>
      <c r="F11" s="109"/>
    </row>
    <row r="12" spans="1:7" ht="18.75" customHeight="1" outlineLevel="1">
      <c r="A12" s="126" t="s">
        <v>78</v>
      </c>
      <c r="B12" s="126"/>
      <c r="C12" s="126"/>
      <c r="D12" s="126"/>
      <c r="E12" s="126"/>
      <c r="F12" s="126"/>
    </row>
    <row r="13" spans="1:7" ht="37.5" customHeight="1" outlineLevel="1">
      <c r="A13" s="78" t="s">
        <v>60</v>
      </c>
      <c r="B13" s="123" t="s">
        <v>61</v>
      </c>
      <c r="C13" s="101" t="s">
        <v>102</v>
      </c>
      <c r="D13" s="101" t="s">
        <v>102</v>
      </c>
      <c r="E13" s="84">
        <f>E14</f>
        <v>19.339622641509436</v>
      </c>
      <c r="F13" s="123" t="s">
        <v>180</v>
      </c>
    </row>
    <row r="14" spans="1:7" ht="81" customHeight="1" outlineLevel="1">
      <c r="A14" s="60" t="s">
        <v>100</v>
      </c>
      <c r="B14" s="124"/>
      <c r="C14" s="60" t="s">
        <v>98</v>
      </c>
      <c r="D14" s="60" t="s">
        <v>181</v>
      </c>
      <c r="E14" s="85">
        <f>205/1060*100</f>
        <v>19.339622641509436</v>
      </c>
      <c r="F14" s="124"/>
    </row>
    <row r="15" spans="1:7" ht="89.25" outlineLevel="1">
      <c r="A15" s="60" t="s">
        <v>101</v>
      </c>
      <c r="B15" s="125"/>
      <c r="C15" s="60" t="s">
        <v>102</v>
      </c>
      <c r="D15" s="60" t="s">
        <v>102</v>
      </c>
      <c r="E15" s="85" t="s">
        <v>102</v>
      </c>
      <c r="F15" s="125"/>
    </row>
    <row r="16" spans="1:7" ht="38.25" outlineLevel="1">
      <c r="A16" s="78" t="s">
        <v>62</v>
      </c>
      <c r="B16" s="123" t="s">
        <v>61</v>
      </c>
      <c r="C16" s="101" t="s">
        <v>102</v>
      </c>
      <c r="D16" s="101" t="s">
        <v>102</v>
      </c>
      <c r="E16" s="84">
        <f>E17</f>
        <v>74.485596707818928</v>
      </c>
      <c r="F16" s="123" t="s">
        <v>30</v>
      </c>
    </row>
    <row r="17" spans="1:6" ht="89.25" outlineLevel="1">
      <c r="A17" s="60" t="s">
        <v>103</v>
      </c>
      <c r="B17" s="125"/>
      <c r="C17" s="60" t="s">
        <v>134</v>
      </c>
      <c r="D17" s="60" t="s">
        <v>182</v>
      </c>
      <c r="E17" s="85">
        <f>5792/7776*100</f>
        <v>74.485596707818928</v>
      </c>
      <c r="F17" s="125"/>
    </row>
    <row r="18" spans="1:6" ht="38.25" outlineLevel="1">
      <c r="A18" s="78" t="s">
        <v>63</v>
      </c>
      <c r="B18" s="123" t="s">
        <v>61</v>
      </c>
      <c r="C18" s="102" t="s">
        <v>102</v>
      </c>
      <c r="D18" s="102" t="s">
        <v>102</v>
      </c>
      <c r="E18" s="86">
        <f>E19</f>
        <v>49.90050272308337</v>
      </c>
      <c r="F18" s="123"/>
    </row>
    <row r="19" spans="1:6" ht="108.75" customHeight="1" outlineLevel="1">
      <c r="A19" s="60" t="s">
        <v>104</v>
      </c>
      <c r="B19" s="125"/>
      <c r="C19" s="60" t="s">
        <v>123</v>
      </c>
      <c r="D19" s="60" t="s">
        <v>184</v>
      </c>
      <c r="E19" s="85">
        <f>9529/19096*100</f>
        <v>49.90050272308337</v>
      </c>
      <c r="F19" s="125"/>
    </row>
    <row r="20" spans="1:6" ht="63.75" customHeight="1" outlineLevel="1">
      <c r="A20" s="78" t="s">
        <v>64</v>
      </c>
      <c r="B20" s="123" t="s">
        <v>61</v>
      </c>
      <c r="C20" s="102" t="s">
        <v>102</v>
      </c>
      <c r="D20" s="102" t="s">
        <v>102</v>
      </c>
      <c r="E20" s="86">
        <f>E21</f>
        <v>31.349353049907581</v>
      </c>
      <c r="F20" s="123" t="s">
        <v>183</v>
      </c>
    </row>
    <row r="21" spans="1:6" ht="63.75" outlineLevel="1">
      <c r="A21" s="60" t="s">
        <v>105</v>
      </c>
      <c r="B21" s="125"/>
      <c r="C21" s="60" t="s">
        <v>141</v>
      </c>
      <c r="D21" s="60" t="s">
        <v>189</v>
      </c>
      <c r="E21" s="85">
        <f>84.8/270.5*100</f>
        <v>31.349353049907581</v>
      </c>
      <c r="F21" s="125"/>
    </row>
    <row r="22" spans="1:6" ht="76.5" outlineLevel="1">
      <c r="A22" s="78" t="s">
        <v>65</v>
      </c>
      <c r="B22" s="123" t="s">
        <v>61</v>
      </c>
      <c r="C22" s="102" t="s">
        <v>102</v>
      </c>
      <c r="D22" s="102" t="s">
        <v>102</v>
      </c>
      <c r="E22" s="86">
        <f>E23</f>
        <v>100</v>
      </c>
      <c r="F22" s="123" t="s">
        <v>30</v>
      </c>
    </row>
    <row r="23" spans="1:6" ht="140.25" outlineLevel="1">
      <c r="A23" s="60" t="s">
        <v>106</v>
      </c>
      <c r="B23" s="125"/>
      <c r="C23" s="60" t="s">
        <v>135</v>
      </c>
      <c r="D23" s="60" t="s">
        <v>83</v>
      </c>
      <c r="E23" s="85">
        <v>100</v>
      </c>
      <c r="F23" s="125"/>
    </row>
    <row r="24" spans="1:6" ht="63.75" outlineLevel="1">
      <c r="A24" s="78" t="s">
        <v>66</v>
      </c>
      <c r="B24" s="123" t="s">
        <v>61</v>
      </c>
      <c r="C24" s="102" t="s">
        <v>102</v>
      </c>
      <c r="D24" s="102" t="s">
        <v>102</v>
      </c>
      <c r="E24" s="86">
        <f>E25</f>
        <v>1.1111111111111112</v>
      </c>
      <c r="F24" s="123" t="s">
        <v>30</v>
      </c>
    </row>
    <row r="25" spans="1:6" ht="51" outlineLevel="1">
      <c r="A25" s="60" t="s">
        <v>107</v>
      </c>
      <c r="B25" s="125"/>
      <c r="C25" s="60" t="s">
        <v>136</v>
      </c>
      <c r="D25" s="60" t="s">
        <v>190</v>
      </c>
      <c r="E25" s="85">
        <f>2/180*100</f>
        <v>1.1111111111111112</v>
      </c>
      <c r="F25" s="125"/>
    </row>
    <row r="26" spans="1:6" ht="38.25" outlineLevel="1">
      <c r="A26" s="78" t="s">
        <v>67</v>
      </c>
      <c r="B26" s="123" t="s">
        <v>61</v>
      </c>
      <c r="C26" s="102" t="s">
        <v>102</v>
      </c>
      <c r="D26" s="102" t="s">
        <v>102</v>
      </c>
      <c r="E26" s="86">
        <f>E27</f>
        <v>47.083333333333336</v>
      </c>
      <c r="F26" s="123" t="s">
        <v>30</v>
      </c>
    </row>
    <row r="27" spans="1:6" ht="114.75" outlineLevel="1">
      <c r="A27" s="60" t="s">
        <v>108</v>
      </c>
      <c r="B27" s="125"/>
      <c r="C27" s="60" t="s">
        <v>124</v>
      </c>
      <c r="D27" s="60" t="s">
        <v>185</v>
      </c>
      <c r="E27" s="85">
        <f>339/720*100</f>
        <v>47.083333333333336</v>
      </c>
      <c r="F27" s="125"/>
    </row>
    <row r="28" spans="1:6" ht="63.75" outlineLevel="1">
      <c r="A28" s="78" t="s">
        <v>142</v>
      </c>
      <c r="B28" s="123" t="s">
        <v>61</v>
      </c>
      <c r="C28" s="102" t="s">
        <v>102</v>
      </c>
      <c r="D28" s="102" t="s">
        <v>102</v>
      </c>
      <c r="E28" s="86">
        <f>E29</f>
        <v>100</v>
      </c>
      <c r="F28" s="123" t="s">
        <v>30</v>
      </c>
    </row>
    <row r="29" spans="1:6" ht="76.5" outlineLevel="1">
      <c r="A29" s="60" t="s">
        <v>143</v>
      </c>
      <c r="B29" s="125"/>
      <c r="C29" s="60" t="s">
        <v>144</v>
      </c>
      <c r="D29" s="60" t="s">
        <v>145</v>
      </c>
      <c r="E29" s="85">
        <f>70/70*100</f>
        <v>100</v>
      </c>
      <c r="F29" s="125"/>
    </row>
    <row r="30" spans="1:6" ht="63.75" customHeight="1" outlineLevel="1">
      <c r="A30" s="78" t="s">
        <v>97</v>
      </c>
      <c r="B30" s="75" t="s">
        <v>61</v>
      </c>
      <c r="C30" s="102" t="s">
        <v>102</v>
      </c>
      <c r="D30" s="102" t="s">
        <v>102</v>
      </c>
      <c r="E30" s="86">
        <f>E31</f>
        <v>100</v>
      </c>
      <c r="F30" s="75" t="s">
        <v>30</v>
      </c>
    </row>
    <row r="31" spans="1:6" ht="51" outlineLevel="1">
      <c r="A31" s="60" t="s">
        <v>109</v>
      </c>
      <c r="B31" s="76"/>
      <c r="C31" s="60" t="s">
        <v>84</v>
      </c>
      <c r="D31" s="60" t="s">
        <v>85</v>
      </c>
      <c r="E31" s="85">
        <v>100</v>
      </c>
      <c r="F31" s="76"/>
    </row>
    <row r="32" spans="1:6" ht="63.75" customHeight="1" outlineLevel="1">
      <c r="A32" s="78" t="s">
        <v>82</v>
      </c>
      <c r="B32" s="123" t="s">
        <v>61</v>
      </c>
      <c r="C32" s="102" t="s">
        <v>102</v>
      </c>
      <c r="D32" s="102" t="s">
        <v>102</v>
      </c>
      <c r="E32" s="86">
        <f>E33</f>
        <v>100</v>
      </c>
      <c r="F32" s="123" t="s">
        <v>30</v>
      </c>
    </row>
    <row r="33" spans="1:6" ht="127.5" outlineLevel="1">
      <c r="A33" s="60" t="s">
        <v>110</v>
      </c>
      <c r="B33" s="125"/>
      <c r="C33" s="60" t="s">
        <v>86</v>
      </c>
      <c r="D33" s="60" t="s">
        <v>87</v>
      </c>
      <c r="E33" s="85">
        <v>100</v>
      </c>
      <c r="F33" s="125"/>
    </row>
    <row r="34" spans="1:6" ht="44.25" customHeight="1" outlineLevel="1">
      <c r="A34" s="78" t="s">
        <v>146</v>
      </c>
      <c r="B34" s="110" t="s">
        <v>61</v>
      </c>
      <c r="C34" s="101" t="s">
        <v>102</v>
      </c>
      <c r="D34" s="101" t="s">
        <v>102</v>
      </c>
      <c r="E34" s="87">
        <f>E35</f>
        <v>0</v>
      </c>
      <c r="F34" s="110" t="s">
        <v>30</v>
      </c>
    </row>
    <row r="35" spans="1:6" ht="102" outlineLevel="1">
      <c r="A35" s="60" t="s">
        <v>147</v>
      </c>
      <c r="B35" s="110"/>
      <c r="C35" s="60" t="s">
        <v>148</v>
      </c>
      <c r="D35" s="60" t="s">
        <v>149</v>
      </c>
      <c r="E35" s="85">
        <v>0</v>
      </c>
      <c r="F35" s="110"/>
    </row>
    <row r="36" spans="1:6" ht="20.25" customHeight="1">
      <c r="A36" s="127" t="s">
        <v>51</v>
      </c>
      <c r="B36" s="128"/>
      <c r="C36" s="128"/>
      <c r="D36" s="128"/>
      <c r="E36" s="128"/>
      <c r="F36" s="129"/>
    </row>
    <row r="37" spans="1:6" ht="38.25">
      <c r="A37" s="78" t="s">
        <v>52</v>
      </c>
      <c r="B37" s="123" t="s">
        <v>57</v>
      </c>
      <c r="C37" s="100" t="s">
        <v>127</v>
      </c>
      <c r="D37" s="100" t="s">
        <v>168</v>
      </c>
      <c r="E37" s="88">
        <f>(15.795/173)*100</f>
        <v>9.1300578034682083</v>
      </c>
      <c r="F37" s="77" t="s">
        <v>30</v>
      </c>
    </row>
    <row r="38" spans="1:6" ht="89.25">
      <c r="A38" s="77" t="s">
        <v>79</v>
      </c>
      <c r="B38" s="124"/>
      <c r="C38" s="100" t="s">
        <v>126</v>
      </c>
      <c r="D38" s="100" t="s">
        <v>151</v>
      </c>
      <c r="E38" s="88">
        <f>(6.595/158.2)*100</f>
        <v>4.1687737041719348</v>
      </c>
      <c r="F38" s="77" t="s">
        <v>30</v>
      </c>
    </row>
    <row r="39" spans="1:6" ht="89.25">
      <c r="A39" s="76" t="s">
        <v>53</v>
      </c>
      <c r="B39" s="124"/>
      <c r="C39" s="100" t="s">
        <v>163</v>
      </c>
      <c r="D39" s="100" t="s">
        <v>167</v>
      </c>
      <c r="E39" s="88">
        <f>(9.2/14.8)*100</f>
        <v>62.162162162162147</v>
      </c>
      <c r="F39" s="77" t="s">
        <v>30</v>
      </c>
    </row>
    <row r="40" spans="1:6" ht="93.75" customHeight="1">
      <c r="A40" s="77" t="s">
        <v>54</v>
      </c>
      <c r="B40" s="124"/>
      <c r="C40" s="100" t="s">
        <v>128</v>
      </c>
      <c r="D40" s="100" t="s">
        <v>154</v>
      </c>
      <c r="E40" s="88">
        <v>0</v>
      </c>
      <c r="F40" s="77" t="s">
        <v>30</v>
      </c>
    </row>
    <row r="41" spans="1:6" ht="51.75" customHeight="1">
      <c r="A41" s="78" t="s">
        <v>59</v>
      </c>
      <c r="B41" s="124"/>
      <c r="C41" s="110" t="s">
        <v>30</v>
      </c>
      <c r="D41" s="110"/>
      <c r="E41" s="110"/>
      <c r="F41" s="69"/>
    </row>
    <row r="42" spans="1:6" ht="59.25" customHeight="1">
      <c r="A42" s="77" t="s">
        <v>95</v>
      </c>
      <c r="B42" s="124"/>
      <c r="C42" s="100" t="s">
        <v>96</v>
      </c>
      <c r="D42" s="100" t="s">
        <v>154</v>
      </c>
      <c r="E42" s="88">
        <v>0</v>
      </c>
      <c r="F42" s="77" t="s">
        <v>30</v>
      </c>
    </row>
    <row r="43" spans="1:6" ht="108.75" customHeight="1">
      <c r="A43" s="94" t="s">
        <v>174</v>
      </c>
      <c r="B43" s="124"/>
      <c r="C43" s="100" t="s">
        <v>120</v>
      </c>
      <c r="D43" s="100" t="s">
        <v>154</v>
      </c>
      <c r="E43" s="88">
        <v>0</v>
      </c>
      <c r="F43" s="77" t="s">
        <v>30</v>
      </c>
    </row>
    <row r="44" spans="1:6" ht="76.5" customHeight="1">
      <c r="A44" s="75" t="s">
        <v>55</v>
      </c>
      <c r="B44" s="123" t="s">
        <v>192</v>
      </c>
      <c r="C44" s="130" t="s">
        <v>30</v>
      </c>
      <c r="D44" s="131"/>
      <c r="E44" s="132"/>
      <c r="F44" s="77" t="s">
        <v>30</v>
      </c>
    </row>
    <row r="45" spans="1:6" s="72" customFormat="1" ht="140.25">
      <c r="A45" s="73" t="s">
        <v>129</v>
      </c>
      <c r="B45" s="124"/>
      <c r="C45" s="60" t="s">
        <v>88</v>
      </c>
      <c r="D45" s="60" t="s">
        <v>153</v>
      </c>
      <c r="E45" s="85">
        <v>25</v>
      </c>
      <c r="F45" s="60" t="s">
        <v>30</v>
      </c>
    </row>
    <row r="46" spans="1:6" ht="119.25" customHeight="1">
      <c r="A46" s="77" t="s">
        <v>56</v>
      </c>
      <c r="B46" s="124"/>
      <c r="C46" s="130" t="s">
        <v>30</v>
      </c>
      <c r="D46" s="131"/>
      <c r="E46" s="132"/>
      <c r="F46" s="77" t="s">
        <v>30</v>
      </c>
    </row>
    <row r="47" spans="1:6" s="72" customFormat="1" ht="63.75">
      <c r="A47" s="74" t="s">
        <v>89</v>
      </c>
      <c r="B47" s="124"/>
      <c r="C47" s="60" t="s">
        <v>121</v>
      </c>
      <c r="D47" s="60" t="s">
        <v>169</v>
      </c>
      <c r="E47" s="85">
        <v>50</v>
      </c>
      <c r="F47" s="60" t="s">
        <v>30</v>
      </c>
    </row>
    <row r="48" spans="1:6" s="72" customFormat="1" ht="76.5" customHeight="1">
      <c r="A48" s="74" t="s">
        <v>90</v>
      </c>
      <c r="B48" s="124"/>
      <c r="C48" s="60" t="s">
        <v>122</v>
      </c>
      <c r="D48" s="60" t="s">
        <v>165</v>
      </c>
      <c r="E48" s="85">
        <v>50</v>
      </c>
      <c r="F48" s="60" t="s">
        <v>30</v>
      </c>
    </row>
    <row r="49" spans="1:6" s="72" customFormat="1" ht="102">
      <c r="A49" s="74" t="s">
        <v>91</v>
      </c>
      <c r="B49" s="124"/>
      <c r="C49" s="60" t="s">
        <v>92</v>
      </c>
      <c r="D49" s="134" t="s">
        <v>152</v>
      </c>
      <c r="E49" s="85">
        <v>50</v>
      </c>
      <c r="F49" s="60" t="s">
        <v>30</v>
      </c>
    </row>
    <row r="50" spans="1:6" s="72" customFormat="1" ht="102">
      <c r="A50" s="74" t="s">
        <v>93</v>
      </c>
      <c r="B50" s="124"/>
      <c r="C50" s="60" t="s">
        <v>94</v>
      </c>
      <c r="D50" s="135" t="s">
        <v>166</v>
      </c>
      <c r="E50" s="136">
        <v>50</v>
      </c>
      <c r="F50" s="60" t="s">
        <v>30</v>
      </c>
    </row>
    <row r="51" spans="1:6" ht="88.5" customHeight="1">
      <c r="A51" s="75" t="s">
        <v>80</v>
      </c>
      <c r="B51" s="124"/>
      <c r="C51" s="100" t="s">
        <v>58</v>
      </c>
      <c r="D51" s="100" t="s">
        <v>155</v>
      </c>
      <c r="E51" s="136">
        <v>50</v>
      </c>
      <c r="F51" s="79" t="s">
        <v>30</v>
      </c>
    </row>
    <row r="52" spans="1:6" ht="147" customHeight="1">
      <c r="A52" s="75" t="s">
        <v>130</v>
      </c>
      <c r="B52" s="125"/>
      <c r="C52" s="100" t="s">
        <v>131</v>
      </c>
      <c r="D52" s="100" t="s">
        <v>154</v>
      </c>
      <c r="E52" s="88">
        <v>0</v>
      </c>
      <c r="F52" s="79"/>
    </row>
    <row r="53" spans="1:6" ht="147" customHeight="1">
      <c r="A53" s="96" t="s">
        <v>175</v>
      </c>
      <c r="B53" s="98" t="s">
        <v>119</v>
      </c>
      <c r="C53" s="99" t="s">
        <v>176</v>
      </c>
      <c r="D53" s="100" t="s">
        <v>154</v>
      </c>
      <c r="E53" s="88">
        <v>0</v>
      </c>
      <c r="F53" s="93"/>
    </row>
    <row r="54" spans="1:6" ht="119.25" customHeight="1">
      <c r="A54" s="92" t="s">
        <v>132</v>
      </c>
      <c r="B54" s="97" t="s">
        <v>192</v>
      </c>
      <c r="C54" s="99" t="s">
        <v>170</v>
      </c>
      <c r="D54" s="100" t="s">
        <v>154</v>
      </c>
      <c r="E54" s="137">
        <v>0</v>
      </c>
      <c r="F54" s="77" t="s">
        <v>30</v>
      </c>
    </row>
    <row r="55" spans="1:6" ht="101.25" customHeight="1">
      <c r="A55" s="95" t="s">
        <v>171</v>
      </c>
      <c r="B55" s="75" t="s">
        <v>119</v>
      </c>
      <c r="C55" s="99" t="s">
        <v>133</v>
      </c>
      <c r="D55" s="100" t="s">
        <v>191</v>
      </c>
      <c r="E55" s="137">
        <f>(169/90)*100</f>
        <v>187.77777777777777</v>
      </c>
      <c r="F55" s="77" t="s">
        <v>30</v>
      </c>
    </row>
    <row r="56" spans="1:6" ht="111.75" customHeight="1">
      <c r="A56" s="92" t="s">
        <v>172</v>
      </c>
      <c r="B56" s="98" t="s">
        <v>193</v>
      </c>
      <c r="C56" s="99" t="s">
        <v>173</v>
      </c>
      <c r="D56" s="100" t="s">
        <v>154</v>
      </c>
      <c r="E56" s="137">
        <v>0</v>
      </c>
      <c r="F56" s="94"/>
    </row>
    <row r="57" spans="1:6" outlineLevel="1">
      <c r="A57" s="126" t="s">
        <v>68</v>
      </c>
      <c r="B57" s="126"/>
      <c r="C57" s="126"/>
      <c r="D57" s="126"/>
      <c r="E57" s="126"/>
      <c r="F57" s="126"/>
    </row>
    <row r="58" spans="1:6" ht="76.5" outlineLevel="1">
      <c r="A58" s="78" t="s">
        <v>156</v>
      </c>
      <c r="B58" s="110" t="s">
        <v>61</v>
      </c>
      <c r="C58" s="89" t="s">
        <v>102</v>
      </c>
      <c r="D58" s="89" t="s">
        <v>102</v>
      </c>
      <c r="E58" s="90">
        <f>(E59+E60+E61)/3</f>
        <v>30.298180750755918</v>
      </c>
      <c r="F58" s="77" t="s">
        <v>30</v>
      </c>
    </row>
    <row r="59" spans="1:6" ht="267.75" outlineLevel="1">
      <c r="A59" s="60" t="s">
        <v>111</v>
      </c>
      <c r="B59" s="110"/>
      <c r="C59" s="60" t="s">
        <v>157</v>
      </c>
      <c r="D59" s="60" t="s">
        <v>186</v>
      </c>
      <c r="E59" s="85">
        <f>640568/2318823*100</f>
        <v>27.624704429790459</v>
      </c>
      <c r="F59" s="77" t="s">
        <v>30</v>
      </c>
    </row>
    <row r="60" spans="1:6" ht="165.75" outlineLevel="1">
      <c r="A60" s="60" t="s">
        <v>112</v>
      </c>
      <c r="B60" s="110"/>
      <c r="C60" s="60" t="s">
        <v>158</v>
      </c>
      <c r="D60" s="60" t="s">
        <v>187</v>
      </c>
      <c r="E60" s="85">
        <f>4436/13874*100</f>
        <v>31.973475565806549</v>
      </c>
      <c r="F60" s="77" t="s">
        <v>30</v>
      </c>
    </row>
    <row r="61" spans="1:6" ht="153" outlineLevel="1">
      <c r="A61" s="60" t="s">
        <v>113</v>
      </c>
      <c r="B61" s="110"/>
      <c r="C61" s="60" t="s">
        <v>159</v>
      </c>
      <c r="D61" s="60" t="s">
        <v>188</v>
      </c>
      <c r="E61" s="85">
        <f>20.209/64.573*100</f>
        <v>31.296362256670747</v>
      </c>
      <c r="F61" s="77" t="s">
        <v>30</v>
      </c>
    </row>
    <row r="62" spans="1:6" ht="76.5" outlineLevel="1">
      <c r="A62" s="75" t="s">
        <v>69</v>
      </c>
      <c r="B62" s="80" t="s">
        <v>61</v>
      </c>
      <c r="C62" s="100" t="s">
        <v>102</v>
      </c>
      <c r="D62" s="100" t="s">
        <v>102</v>
      </c>
      <c r="E62" s="88" t="s">
        <v>102</v>
      </c>
      <c r="F62" s="77" t="s">
        <v>30</v>
      </c>
    </row>
    <row r="63" spans="1:6" ht="89.25" outlineLevel="1">
      <c r="A63" s="73" t="s">
        <v>160</v>
      </c>
      <c r="B63" s="80" t="s">
        <v>61</v>
      </c>
      <c r="C63" s="60" t="s">
        <v>161</v>
      </c>
      <c r="D63" s="60" t="s">
        <v>162</v>
      </c>
      <c r="E63" s="88">
        <f>13577.502/25557.5*100</f>
        <v>53.125313508754765</v>
      </c>
      <c r="F63" s="81"/>
    </row>
    <row r="64" spans="1:6" ht="24.75" customHeight="1" outlineLevel="1">
      <c r="A64" s="127" t="s">
        <v>70</v>
      </c>
      <c r="B64" s="128"/>
      <c r="C64" s="128"/>
      <c r="D64" s="128"/>
      <c r="E64" s="128"/>
      <c r="F64" s="129"/>
    </row>
    <row r="65" spans="1:6" ht="128.25" customHeight="1" outlineLevel="1">
      <c r="A65" s="78" t="s">
        <v>71</v>
      </c>
      <c r="B65" s="123" t="s">
        <v>61</v>
      </c>
      <c r="C65" s="102" t="s">
        <v>102</v>
      </c>
      <c r="D65" s="102" t="s">
        <v>102</v>
      </c>
      <c r="E65" s="86">
        <f>E66</f>
        <v>96.666666666666671</v>
      </c>
      <c r="F65" s="107" t="s">
        <v>30</v>
      </c>
    </row>
    <row r="66" spans="1:6" ht="84" customHeight="1" outlineLevel="1">
      <c r="A66" s="60" t="s">
        <v>114</v>
      </c>
      <c r="B66" s="125"/>
      <c r="C66" s="60" t="s">
        <v>137</v>
      </c>
      <c r="D66" s="60" t="s">
        <v>125</v>
      </c>
      <c r="E66" s="85">
        <f>14.5/15*100</f>
        <v>96.666666666666671</v>
      </c>
      <c r="F66" s="109"/>
    </row>
    <row r="67" spans="1:6" outlineLevel="1">
      <c r="A67" s="126" t="s">
        <v>72</v>
      </c>
      <c r="B67" s="126"/>
      <c r="C67" s="126"/>
      <c r="D67" s="126"/>
      <c r="E67" s="126"/>
      <c r="F67" s="126"/>
    </row>
    <row r="68" spans="1:6" ht="51" outlineLevel="1">
      <c r="A68" s="101" t="s">
        <v>73</v>
      </c>
      <c r="B68" s="123" t="s">
        <v>61</v>
      </c>
      <c r="C68" s="102" t="s">
        <v>102</v>
      </c>
      <c r="D68" s="102" t="s">
        <v>102</v>
      </c>
      <c r="E68" s="86">
        <f>E69</f>
        <v>90.9</v>
      </c>
      <c r="F68" s="107" t="s">
        <v>30</v>
      </c>
    </row>
    <row r="69" spans="1:6" ht="79.5" customHeight="1" outlineLevel="1">
      <c r="A69" s="60" t="s">
        <v>115</v>
      </c>
      <c r="B69" s="125"/>
      <c r="C69" s="60" t="s">
        <v>138</v>
      </c>
      <c r="D69" s="60" t="s">
        <v>81</v>
      </c>
      <c r="E69" s="85">
        <v>90.9</v>
      </c>
      <c r="F69" s="109"/>
    </row>
    <row r="70" spans="1:6" ht="45.75" customHeight="1" outlineLevel="1">
      <c r="A70" s="101" t="s">
        <v>74</v>
      </c>
      <c r="B70" s="123" t="s">
        <v>75</v>
      </c>
      <c r="C70" s="101" t="s">
        <v>102</v>
      </c>
      <c r="D70" s="101" t="s">
        <v>102</v>
      </c>
      <c r="E70" s="87">
        <f>E71</f>
        <v>0</v>
      </c>
      <c r="F70" s="110" t="s">
        <v>30</v>
      </c>
    </row>
    <row r="71" spans="1:6" ht="102" outlineLevel="1">
      <c r="A71" s="60" t="s">
        <v>116</v>
      </c>
      <c r="B71" s="125"/>
      <c r="C71" s="60" t="s">
        <v>139</v>
      </c>
      <c r="D71" s="60" t="s">
        <v>179</v>
      </c>
      <c r="E71" s="85">
        <v>0</v>
      </c>
      <c r="F71" s="110"/>
    </row>
    <row r="72" spans="1:6" ht="48" customHeight="1" outlineLevel="1">
      <c r="A72" s="101" t="s">
        <v>76</v>
      </c>
      <c r="B72" s="123" t="s">
        <v>44</v>
      </c>
      <c r="C72" s="101" t="s">
        <v>102</v>
      </c>
      <c r="D72" s="101" t="s">
        <v>102</v>
      </c>
      <c r="E72" s="87">
        <f>E73</f>
        <v>93.2</v>
      </c>
      <c r="F72" s="110" t="s">
        <v>30</v>
      </c>
    </row>
    <row r="73" spans="1:6" ht="51" outlineLevel="1">
      <c r="A73" s="60" t="s">
        <v>117</v>
      </c>
      <c r="B73" s="125"/>
      <c r="C73" s="60" t="s">
        <v>140</v>
      </c>
      <c r="D73" s="60" t="s">
        <v>150</v>
      </c>
      <c r="E73" s="85">
        <v>93.2</v>
      </c>
      <c r="F73" s="110"/>
    </row>
    <row r="74" spans="1:6" ht="46.5" customHeight="1" outlineLevel="1">
      <c r="A74" s="101" t="s">
        <v>77</v>
      </c>
      <c r="B74" s="110" t="s">
        <v>61</v>
      </c>
      <c r="C74" s="101" t="s">
        <v>102</v>
      </c>
      <c r="D74" s="101" t="s">
        <v>102</v>
      </c>
      <c r="E74" s="87">
        <f>E75</f>
        <v>6.3</v>
      </c>
      <c r="F74" s="110" t="s">
        <v>30</v>
      </c>
    </row>
    <row r="75" spans="1:6" ht="51" outlineLevel="1">
      <c r="A75" s="60" t="s">
        <v>118</v>
      </c>
      <c r="B75" s="110"/>
      <c r="C75" s="60" t="s">
        <v>177</v>
      </c>
      <c r="D75" s="60" t="s">
        <v>178</v>
      </c>
      <c r="E75" s="85">
        <v>6.3</v>
      </c>
      <c r="F75" s="110"/>
    </row>
    <row r="76" spans="1:6" outlineLevel="1">
      <c r="A76" s="70"/>
      <c r="B76" s="71"/>
      <c r="C76" s="70"/>
      <c r="D76" s="70"/>
      <c r="E76" s="91"/>
      <c r="F76" s="71"/>
    </row>
  </sheetData>
  <mergeCells count="49">
    <mergeCell ref="E1:F1"/>
    <mergeCell ref="B32:B33"/>
    <mergeCell ref="F32:F33"/>
    <mergeCell ref="F34:F35"/>
    <mergeCell ref="B34:B35"/>
    <mergeCell ref="F22:F23"/>
    <mergeCell ref="B24:B25"/>
    <mergeCell ref="F24:F25"/>
    <mergeCell ref="B26:B27"/>
    <mergeCell ref="F26:F27"/>
    <mergeCell ref="B16:B17"/>
    <mergeCell ref="F16:F17"/>
    <mergeCell ref="B18:B19"/>
    <mergeCell ref="F18:F19"/>
    <mergeCell ref="B20:B21"/>
    <mergeCell ref="B22:B23"/>
    <mergeCell ref="F74:F75"/>
    <mergeCell ref="B74:B75"/>
    <mergeCell ref="B68:B69"/>
    <mergeCell ref="B70:B71"/>
    <mergeCell ref="B72:B73"/>
    <mergeCell ref="F70:F71"/>
    <mergeCell ref="F68:F69"/>
    <mergeCell ref="F72:F73"/>
    <mergeCell ref="A64:F64"/>
    <mergeCell ref="A67:F67"/>
    <mergeCell ref="A57:F57"/>
    <mergeCell ref="C46:E46"/>
    <mergeCell ref="C44:E44"/>
    <mergeCell ref="B58:B61"/>
    <mergeCell ref="F65:F66"/>
    <mergeCell ref="B65:B66"/>
    <mergeCell ref="B44:B52"/>
    <mergeCell ref="A7:A11"/>
    <mergeCell ref="C41:E41"/>
    <mergeCell ref="A3:F3"/>
    <mergeCell ref="A4:F4"/>
    <mergeCell ref="A5:F5"/>
    <mergeCell ref="B7:B11"/>
    <mergeCell ref="C7:E10"/>
    <mergeCell ref="F7:F11"/>
    <mergeCell ref="B13:B15"/>
    <mergeCell ref="F13:F15"/>
    <mergeCell ref="F20:F21"/>
    <mergeCell ref="B28:B29"/>
    <mergeCell ref="F28:F29"/>
    <mergeCell ref="B37:B43"/>
    <mergeCell ref="A12:F12"/>
    <mergeCell ref="A36:F36"/>
  </mergeCells>
  <pageMargins left="0.48" right="0.24" top="0.3" bottom="0.32" header="0.31496062992125984" footer="0.31496062992125984"/>
  <pageSetup paperSize="9" scale="89" fitToHeight="0" orientation="landscape" r:id="rId1"/>
  <rowBreaks count="7" manualBreakCount="7">
    <brk id="18" max="5" man="1"/>
    <brk id="27" max="5" man="1"/>
    <brk id="35" max="5" man="1"/>
    <brk id="45" max="5" man="1"/>
    <brk id="54" max="5" man="1"/>
    <brk id="61" max="5" man="1"/>
    <brk id="71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2022-04-14T06:02:31Z</cp:lastPrinted>
  <dcterms:created xsi:type="dcterms:W3CDTF">2016-02-08T09:12:28Z</dcterms:created>
  <dcterms:modified xsi:type="dcterms:W3CDTF">2022-07-08T12:59:33Z</dcterms:modified>
</cp:coreProperties>
</file>